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105" windowWidth="14805" windowHeight="8010" activeTab="3"/>
  </bookViews>
  <sheets>
    <sheet name="Rok" sheetId="3" r:id="rId1"/>
    <sheet name="L1" sheetId="1" r:id="rId2"/>
    <sheet name="L2" sheetId="4" r:id="rId3"/>
    <sheet name="Oceny_koncowe" sheetId="9" r:id="rId4"/>
  </sheets>
  <definedNames>
    <definedName name="_xlnm.Print_Area" localSheetId="1">'L1'!$A$2:$N$17</definedName>
    <definedName name="_xlnm.Print_Area" localSheetId="2">'L2'!$A$2:$N$17</definedName>
    <definedName name="_xlnm.Print_Area" localSheetId="3">Oceny_koncowe!$A$1:$I$65</definedName>
    <definedName name="_xlnm.Print_Area" localSheetId="0">Rok!$A$1:$R$53</definedName>
  </definedNames>
  <calcPr calcId="125725"/>
</workbook>
</file>

<file path=xl/calcChain.xml><?xml version="1.0" encoding="utf-8"?>
<calcChain xmlns="http://schemas.openxmlformats.org/spreadsheetml/2006/main">
  <c r="U13" i="1"/>
  <c r="V13" s="1"/>
  <c r="W13"/>
  <c r="X13" s="1"/>
  <c r="Y13" s="1"/>
  <c r="U14"/>
  <c r="V14" s="1"/>
  <c r="W14"/>
  <c r="X14" s="1"/>
  <c r="Y14" s="1"/>
  <c r="U15"/>
  <c r="V15" s="1"/>
  <c r="W15"/>
  <c r="X15" s="1"/>
  <c r="Y15" s="1"/>
  <c r="U16"/>
  <c r="V16" s="1"/>
  <c r="W16"/>
  <c r="X16" s="1"/>
  <c r="Y16" s="1"/>
  <c r="U17"/>
  <c r="V17" s="1"/>
  <c r="W17"/>
  <c r="X17" s="1"/>
  <c r="Y17" s="1"/>
  <c r="Z14" l="1"/>
  <c r="AA14" s="1"/>
  <c r="AB14" s="1"/>
  <c r="AC14" s="1"/>
  <c r="AD14" s="1"/>
  <c r="AE14" s="1"/>
  <c r="AF14" s="1"/>
  <c r="Z16"/>
  <c r="AA16" s="1"/>
  <c r="AB16" s="1"/>
  <c r="AC16" s="1"/>
  <c r="AD16" s="1"/>
  <c r="AE16" s="1"/>
  <c r="AF16" s="1"/>
  <c r="Z13"/>
  <c r="AA13" s="1"/>
  <c r="AB13" s="1"/>
  <c r="AC13" s="1"/>
  <c r="Z15"/>
  <c r="AA15" s="1"/>
  <c r="AB15" s="1"/>
  <c r="AC15" s="1"/>
  <c r="Z17"/>
  <c r="AA17" s="1"/>
  <c r="AB17" s="1"/>
  <c r="AC17" s="1"/>
  <c r="AD13" l="1"/>
  <c r="AE13" s="1"/>
  <c r="AF13" s="1"/>
  <c r="AD17"/>
  <c r="AE17" s="1"/>
  <c r="AF17" s="1"/>
  <c r="AD15"/>
  <c r="AE15" s="1"/>
  <c r="AF15" s="1"/>
  <c r="B138" i="4" l="1"/>
  <c r="C138"/>
  <c r="B139"/>
  <c r="C139"/>
  <c r="U120"/>
  <c r="V120"/>
  <c r="U121"/>
  <c r="V121"/>
  <c r="B103"/>
  <c r="C103"/>
  <c r="D103"/>
  <c r="E103"/>
  <c r="F103"/>
  <c r="G103"/>
  <c r="B104"/>
  <c r="C104"/>
  <c r="D104"/>
  <c r="E104"/>
  <c r="F104"/>
  <c r="G104"/>
  <c r="U85"/>
  <c r="V85"/>
  <c r="U86"/>
  <c r="V86"/>
  <c r="B68"/>
  <c r="C68"/>
  <c r="D68"/>
  <c r="E68"/>
  <c r="F68"/>
  <c r="G68"/>
  <c r="B69"/>
  <c r="C69"/>
  <c r="D69"/>
  <c r="E69"/>
  <c r="F69"/>
  <c r="G69"/>
  <c r="U51"/>
  <c r="V51"/>
  <c r="U50"/>
  <c r="V50"/>
  <c r="U32"/>
  <c r="V32"/>
  <c r="U33"/>
  <c r="V33"/>
  <c r="W56" i="1" l="1"/>
  <c r="W59"/>
  <c r="W104" i="4" l="1"/>
  <c r="X104" s="1"/>
  <c r="Y104" s="1"/>
  <c r="Z104" s="1"/>
  <c r="AA104" s="1"/>
  <c r="AB104" s="1"/>
  <c r="AC104" s="1"/>
  <c r="W69"/>
  <c r="X69" s="1"/>
  <c r="Y69" s="1"/>
  <c r="Z69" s="1"/>
  <c r="AA69" s="1"/>
  <c r="AB69" s="1"/>
  <c r="AC69" s="1"/>
  <c r="AD104" l="1"/>
  <c r="AE104" s="1"/>
  <c r="AF104" s="1"/>
  <c r="AD69"/>
  <c r="AE69" s="1"/>
  <c r="AF69" s="1"/>
  <c r="F139" s="1"/>
  <c r="W57" i="1"/>
  <c r="W58"/>
  <c r="W60"/>
  <c r="W61"/>
  <c r="W62"/>
  <c r="W63"/>
  <c r="W64"/>
  <c r="W65"/>
  <c r="W66"/>
  <c r="W67"/>
  <c r="W68"/>
  <c r="W69"/>
  <c r="W70"/>
  <c r="A7" i="9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C140" i="4" l="1"/>
  <c r="B140"/>
  <c r="A140"/>
  <c r="A139"/>
  <c r="A138"/>
  <c r="C137"/>
  <c r="B137"/>
  <c r="A137"/>
  <c r="C136"/>
  <c r="B136"/>
  <c r="A136"/>
  <c r="C135"/>
  <c r="B135"/>
  <c r="A135"/>
  <c r="C134"/>
  <c r="B134"/>
  <c r="A134"/>
  <c r="C133"/>
  <c r="B133"/>
  <c r="A133"/>
  <c r="C132"/>
  <c r="B132"/>
  <c r="A132"/>
  <c r="C131"/>
  <c r="B131"/>
  <c r="A131"/>
  <c r="C130"/>
  <c r="B130"/>
  <c r="A130"/>
  <c r="C129"/>
  <c r="B129"/>
  <c r="A129"/>
  <c r="C128"/>
  <c r="B128"/>
  <c r="A128"/>
  <c r="C127"/>
  <c r="B127"/>
  <c r="A127"/>
  <c r="C126"/>
  <c r="B126"/>
  <c r="A126"/>
  <c r="V122"/>
  <c r="U122"/>
  <c r="T122"/>
  <c r="T121"/>
  <c r="T120"/>
  <c r="V119"/>
  <c r="U119"/>
  <c r="T119"/>
  <c r="V118"/>
  <c r="U118"/>
  <c r="T118"/>
  <c r="V117"/>
  <c r="U117"/>
  <c r="T117"/>
  <c r="V116"/>
  <c r="U116"/>
  <c r="T116"/>
  <c r="V115"/>
  <c r="U115"/>
  <c r="T115"/>
  <c r="V114"/>
  <c r="U114"/>
  <c r="T114"/>
  <c r="V113"/>
  <c r="U113"/>
  <c r="T113"/>
  <c r="V112"/>
  <c r="U112"/>
  <c r="T112"/>
  <c r="V111"/>
  <c r="U111"/>
  <c r="T111"/>
  <c r="V110"/>
  <c r="U110"/>
  <c r="T110"/>
  <c r="V109"/>
  <c r="U109"/>
  <c r="T109"/>
  <c r="V108"/>
  <c r="U108"/>
  <c r="T108"/>
  <c r="W105"/>
  <c r="X105" s="1"/>
  <c r="Y105" s="1"/>
  <c r="Z105" s="1"/>
  <c r="AA105" s="1"/>
  <c r="AB105" s="1"/>
  <c r="AC105" s="1"/>
  <c r="G105"/>
  <c r="F105"/>
  <c r="E105"/>
  <c r="D105"/>
  <c r="C105"/>
  <c r="B105"/>
  <c r="A105"/>
  <c r="A104"/>
  <c r="W103"/>
  <c r="X103" s="1"/>
  <c r="Y103" s="1"/>
  <c r="Z103" s="1"/>
  <c r="AA103" s="1"/>
  <c r="AB103" s="1"/>
  <c r="AC103" s="1"/>
  <c r="A103"/>
  <c r="W102"/>
  <c r="X102" s="1"/>
  <c r="Y102" s="1"/>
  <c r="Z102" s="1"/>
  <c r="AA102" s="1"/>
  <c r="AB102" s="1"/>
  <c r="AC102" s="1"/>
  <c r="G102"/>
  <c r="F102"/>
  <c r="E102"/>
  <c r="D102"/>
  <c r="C102"/>
  <c r="B102"/>
  <c r="A102"/>
  <c r="W101"/>
  <c r="X101" s="1"/>
  <c r="Y101" s="1"/>
  <c r="Z101" s="1"/>
  <c r="AA101" s="1"/>
  <c r="AB101" s="1"/>
  <c r="AC101" s="1"/>
  <c r="G101"/>
  <c r="F101"/>
  <c r="E101"/>
  <c r="D101"/>
  <c r="C101"/>
  <c r="B101"/>
  <c r="A101"/>
  <c r="W100"/>
  <c r="X100" s="1"/>
  <c r="Y100" s="1"/>
  <c r="Z100" s="1"/>
  <c r="AA100" s="1"/>
  <c r="AB100" s="1"/>
  <c r="AC100" s="1"/>
  <c r="G100"/>
  <c r="F100"/>
  <c r="E100"/>
  <c r="D100"/>
  <c r="C100"/>
  <c r="B100"/>
  <c r="A100"/>
  <c r="W99"/>
  <c r="X99" s="1"/>
  <c r="Y99" s="1"/>
  <c r="Z99" s="1"/>
  <c r="AA99" s="1"/>
  <c r="AB99" s="1"/>
  <c r="AC99" s="1"/>
  <c r="G99"/>
  <c r="F99"/>
  <c r="E99"/>
  <c r="D99"/>
  <c r="C99"/>
  <c r="B99"/>
  <c r="A99"/>
  <c r="W98"/>
  <c r="X98" s="1"/>
  <c r="Y98" s="1"/>
  <c r="Z98" s="1"/>
  <c r="AA98" s="1"/>
  <c r="AB98" s="1"/>
  <c r="AC98" s="1"/>
  <c r="G98"/>
  <c r="F98"/>
  <c r="E98"/>
  <c r="D98"/>
  <c r="C98"/>
  <c r="B98"/>
  <c r="A98"/>
  <c r="W97"/>
  <c r="X97" s="1"/>
  <c r="Y97" s="1"/>
  <c r="Z97" s="1"/>
  <c r="AA97" s="1"/>
  <c r="AB97" s="1"/>
  <c r="AC97" s="1"/>
  <c r="G97"/>
  <c r="F97"/>
  <c r="E97"/>
  <c r="D97"/>
  <c r="C97"/>
  <c r="B97"/>
  <c r="A97"/>
  <c r="W96"/>
  <c r="X96" s="1"/>
  <c r="Y96" s="1"/>
  <c r="Z96" s="1"/>
  <c r="AA96" s="1"/>
  <c r="AB96" s="1"/>
  <c r="AC96" s="1"/>
  <c r="G96"/>
  <c r="F96"/>
  <c r="E96"/>
  <c r="D96"/>
  <c r="C96"/>
  <c r="B96"/>
  <c r="A96"/>
  <c r="W95"/>
  <c r="X95" s="1"/>
  <c r="Y95" s="1"/>
  <c r="Z95" s="1"/>
  <c r="AA95" s="1"/>
  <c r="AB95" s="1"/>
  <c r="AC95" s="1"/>
  <c r="G95"/>
  <c r="F95"/>
  <c r="E95"/>
  <c r="D95"/>
  <c r="C95"/>
  <c r="B95"/>
  <c r="A95"/>
  <c r="W94"/>
  <c r="X94" s="1"/>
  <c r="Y94" s="1"/>
  <c r="Z94" s="1"/>
  <c r="AA94" s="1"/>
  <c r="AB94" s="1"/>
  <c r="AC94" s="1"/>
  <c r="G94"/>
  <c r="F94"/>
  <c r="E94"/>
  <c r="D94"/>
  <c r="C94"/>
  <c r="B94"/>
  <c r="A94"/>
  <c r="W93"/>
  <c r="X93" s="1"/>
  <c r="Y93" s="1"/>
  <c r="Z93" s="1"/>
  <c r="AA93" s="1"/>
  <c r="AB93" s="1"/>
  <c r="AC93" s="1"/>
  <c r="G93"/>
  <c r="F93"/>
  <c r="E93"/>
  <c r="D93"/>
  <c r="C93"/>
  <c r="B93"/>
  <c r="A93"/>
  <c r="W92"/>
  <c r="X92" s="1"/>
  <c r="Y92" s="1"/>
  <c r="Z92" s="1"/>
  <c r="AA92" s="1"/>
  <c r="AB92" s="1"/>
  <c r="AC92" s="1"/>
  <c r="G92"/>
  <c r="F92"/>
  <c r="E92"/>
  <c r="D92"/>
  <c r="C92"/>
  <c r="B92"/>
  <c r="A92"/>
  <c r="W91"/>
  <c r="X91" s="1"/>
  <c r="Y91" s="1"/>
  <c r="Z91" s="1"/>
  <c r="AA91" s="1"/>
  <c r="AB91" s="1"/>
  <c r="AC91" s="1"/>
  <c r="G91"/>
  <c r="F91"/>
  <c r="E91"/>
  <c r="D91"/>
  <c r="C91"/>
  <c r="B91"/>
  <c r="A91"/>
  <c r="A127" i="1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C126"/>
  <c r="B126"/>
  <c r="A126"/>
  <c r="T109"/>
  <c r="U109"/>
  <c r="V109"/>
  <c r="T110"/>
  <c r="U110"/>
  <c r="V110"/>
  <c r="T111"/>
  <c r="U111"/>
  <c r="V111"/>
  <c r="T112"/>
  <c r="U112"/>
  <c r="V112"/>
  <c r="T113"/>
  <c r="U113"/>
  <c r="V113"/>
  <c r="T114"/>
  <c r="U114"/>
  <c r="V114"/>
  <c r="T115"/>
  <c r="U115"/>
  <c r="V115"/>
  <c r="T116"/>
  <c r="U116"/>
  <c r="V116"/>
  <c r="T117"/>
  <c r="U117"/>
  <c r="V117"/>
  <c r="T118"/>
  <c r="U118"/>
  <c r="V118"/>
  <c r="T119"/>
  <c r="U119"/>
  <c r="V119"/>
  <c r="T120"/>
  <c r="U120"/>
  <c r="V120"/>
  <c r="T121"/>
  <c r="U121"/>
  <c r="V121"/>
  <c r="T122"/>
  <c r="U122"/>
  <c r="V122"/>
  <c r="V108"/>
  <c r="U108"/>
  <c r="T108"/>
  <c r="A92"/>
  <c r="B92"/>
  <c r="C92"/>
  <c r="D92"/>
  <c r="E92"/>
  <c r="F92"/>
  <c r="G92"/>
  <c r="A93"/>
  <c r="B93"/>
  <c r="C93"/>
  <c r="D93"/>
  <c r="E93"/>
  <c r="F93"/>
  <c r="G93"/>
  <c r="A94"/>
  <c r="B94"/>
  <c r="C94"/>
  <c r="D94"/>
  <c r="E94"/>
  <c r="F94"/>
  <c r="G94"/>
  <c r="A95"/>
  <c r="B95"/>
  <c r="C95"/>
  <c r="D95"/>
  <c r="E95"/>
  <c r="F95"/>
  <c r="G95"/>
  <c r="A96"/>
  <c r="B96"/>
  <c r="C96"/>
  <c r="D96"/>
  <c r="E96"/>
  <c r="F96"/>
  <c r="G96"/>
  <c r="A97"/>
  <c r="B97"/>
  <c r="C97"/>
  <c r="D97"/>
  <c r="E97"/>
  <c r="F97"/>
  <c r="G97"/>
  <c r="A98"/>
  <c r="B98"/>
  <c r="C98"/>
  <c r="D98"/>
  <c r="E98"/>
  <c r="F98"/>
  <c r="G98"/>
  <c r="A99"/>
  <c r="B99"/>
  <c r="C99"/>
  <c r="D99"/>
  <c r="E99"/>
  <c r="F99"/>
  <c r="G99"/>
  <c r="A100"/>
  <c r="B100"/>
  <c r="C100"/>
  <c r="D100"/>
  <c r="E100"/>
  <c r="F100"/>
  <c r="G100"/>
  <c r="A101"/>
  <c r="B101"/>
  <c r="C101"/>
  <c r="D101"/>
  <c r="E101"/>
  <c r="F101"/>
  <c r="G101"/>
  <c r="A102"/>
  <c r="B102"/>
  <c r="C102"/>
  <c r="D102"/>
  <c r="E102"/>
  <c r="F102"/>
  <c r="G102"/>
  <c r="A103"/>
  <c r="B103"/>
  <c r="C103"/>
  <c r="D103"/>
  <c r="E103"/>
  <c r="F103"/>
  <c r="G103"/>
  <c r="A104"/>
  <c r="B104"/>
  <c r="C104"/>
  <c r="D104"/>
  <c r="E104"/>
  <c r="F104"/>
  <c r="G104"/>
  <c r="A105"/>
  <c r="B105"/>
  <c r="C105"/>
  <c r="D105"/>
  <c r="E105"/>
  <c r="F105"/>
  <c r="G105"/>
  <c r="G91"/>
  <c r="F91"/>
  <c r="E91"/>
  <c r="D91"/>
  <c r="C91"/>
  <c r="B91"/>
  <c r="A91"/>
  <c r="W105"/>
  <c r="X105" s="1"/>
  <c r="Y105" s="1"/>
  <c r="Z105" s="1"/>
  <c r="AA105" s="1"/>
  <c r="AB105" s="1"/>
  <c r="AC105" s="1"/>
  <c r="W104"/>
  <c r="X104" s="1"/>
  <c r="Y104" s="1"/>
  <c r="Z104" s="1"/>
  <c r="AA104" s="1"/>
  <c r="AB104" s="1"/>
  <c r="AC104" s="1"/>
  <c r="W103"/>
  <c r="X103" s="1"/>
  <c r="Y103" s="1"/>
  <c r="Z103" s="1"/>
  <c r="AA103" s="1"/>
  <c r="AB103" s="1"/>
  <c r="AC103" s="1"/>
  <c r="W102"/>
  <c r="X102" s="1"/>
  <c r="Y102" s="1"/>
  <c r="Z102" s="1"/>
  <c r="AA102" s="1"/>
  <c r="AB102" s="1"/>
  <c r="AC102" s="1"/>
  <c r="W101"/>
  <c r="X101" s="1"/>
  <c r="Y101" s="1"/>
  <c r="Z101" s="1"/>
  <c r="AA101" s="1"/>
  <c r="AB101" s="1"/>
  <c r="AC101" s="1"/>
  <c r="W100"/>
  <c r="X100" s="1"/>
  <c r="Y100" s="1"/>
  <c r="Z100" s="1"/>
  <c r="AA100" s="1"/>
  <c r="AB100" s="1"/>
  <c r="AC100" s="1"/>
  <c r="W99"/>
  <c r="X99" s="1"/>
  <c r="Y99" s="1"/>
  <c r="Z99" s="1"/>
  <c r="AA99" s="1"/>
  <c r="AB99" s="1"/>
  <c r="AC99" s="1"/>
  <c r="W98"/>
  <c r="X98" s="1"/>
  <c r="Y98" s="1"/>
  <c r="Z98" s="1"/>
  <c r="AA98" s="1"/>
  <c r="AB98" s="1"/>
  <c r="AC98" s="1"/>
  <c r="W97"/>
  <c r="X97" s="1"/>
  <c r="Y97" s="1"/>
  <c r="Z97" s="1"/>
  <c r="AA97" s="1"/>
  <c r="AB97" s="1"/>
  <c r="AC97" s="1"/>
  <c r="W96"/>
  <c r="X96" s="1"/>
  <c r="Y96" s="1"/>
  <c r="Z96" s="1"/>
  <c r="AA96" s="1"/>
  <c r="AB96" s="1"/>
  <c r="AC96" s="1"/>
  <c r="W95"/>
  <c r="X95" s="1"/>
  <c r="Y95" s="1"/>
  <c r="Z95" s="1"/>
  <c r="AA95" s="1"/>
  <c r="AB95" s="1"/>
  <c r="AC95" s="1"/>
  <c r="W94"/>
  <c r="X94" s="1"/>
  <c r="Y94" s="1"/>
  <c r="Z94" s="1"/>
  <c r="AA94" s="1"/>
  <c r="AB94" s="1"/>
  <c r="AC94" s="1"/>
  <c r="W93"/>
  <c r="X93" s="1"/>
  <c r="Y93" s="1"/>
  <c r="Z93" s="1"/>
  <c r="AA93" s="1"/>
  <c r="AB93" s="1"/>
  <c r="AC93" s="1"/>
  <c r="W92"/>
  <c r="X92" s="1"/>
  <c r="Y92" s="1"/>
  <c r="Z92" s="1"/>
  <c r="AA92" s="1"/>
  <c r="AB92" s="1"/>
  <c r="AC92" s="1"/>
  <c r="W91"/>
  <c r="X91" s="1"/>
  <c r="Y91" s="1"/>
  <c r="Z91" s="1"/>
  <c r="AA91" s="1"/>
  <c r="AB91" s="1"/>
  <c r="AC91" s="1"/>
  <c r="AD97" i="4" l="1"/>
  <c r="AE97" s="1"/>
  <c r="AF97" s="1"/>
  <c r="AD91"/>
  <c r="AE91" s="1"/>
  <c r="AF91" s="1"/>
  <c r="AD92"/>
  <c r="AE92" s="1"/>
  <c r="AF92" s="1"/>
  <c r="AD93"/>
  <c r="AE93" s="1"/>
  <c r="AF93" s="1"/>
  <c r="AD95"/>
  <c r="AE95" s="1"/>
  <c r="AF95" s="1"/>
  <c r="AD99"/>
  <c r="AE99" s="1"/>
  <c r="AF99" s="1"/>
  <c r="AD94"/>
  <c r="AE94" s="1"/>
  <c r="AF94" s="1"/>
  <c r="AD101"/>
  <c r="AE101" s="1"/>
  <c r="AF101" s="1"/>
  <c r="AD96"/>
  <c r="AE96" s="1"/>
  <c r="AF96" s="1"/>
  <c r="AD98"/>
  <c r="AE98" s="1"/>
  <c r="AF98" s="1"/>
  <c r="AD100"/>
  <c r="AE100" s="1"/>
  <c r="AF100" s="1"/>
  <c r="AD102"/>
  <c r="AE102" s="1"/>
  <c r="AF102" s="1"/>
  <c r="AD103"/>
  <c r="AE103" s="1"/>
  <c r="AF103" s="1"/>
  <c r="AD105"/>
  <c r="AE105" s="1"/>
  <c r="AF105" s="1"/>
  <c r="AD94" i="1"/>
  <c r="AE94" s="1"/>
  <c r="AF94" s="1"/>
  <c r="AD97"/>
  <c r="AE97" s="1"/>
  <c r="AF97" s="1"/>
  <c r="AD100"/>
  <c r="AE100" s="1"/>
  <c r="AF100" s="1"/>
  <c r="AD102"/>
  <c r="AE102" s="1"/>
  <c r="AF102" s="1"/>
  <c r="AD103"/>
  <c r="AE103" s="1"/>
  <c r="AF103" s="1"/>
  <c r="AD92"/>
  <c r="AE92" s="1"/>
  <c r="AF92" s="1"/>
  <c r="AD95"/>
  <c r="AE95" s="1"/>
  <c r="AF95" s="1"/>
  <c r="AD98"/>
  <c r="AE98" s="1"/>
  <c r="AF98" s="1"/>
  <c r="AD105"/>
  <c r="AE105" s="1"/>
  <c r="AF105" s="1"/>
  <c r="AD93"/>
  <c r="AE93" s="1"/>
  <c r="AF93" s="1"/>
  <c r="AD96"/>
  <c r="AE96" s="1"/>
  <c r="AF96" s="1"/>
  <c r="AD99"/>
  <c r="AE99" s="1"/>
  <c r="AF99" s="1"/>
  <c r="AD101"/>
  <c r="AE101" s="1"/>
  <c r="AF101" s="1"/>
  <c r="AD104"/>
  <c r="AE104" s="1"/>
  <c r="AF104" s="1"/>
  <c r="AD91"/>
  <c r="AE91" s="1"/>
  <c r="AF91" s="1"/>
  <c r="D57" i="4"/>
  <c r="E57"/>
  <c r="F57"/>
  <c r="G57"/>
  <c r="D58"/>
  <c r="E58"/>
  <c r="F58"/>
  <c r="G58"/>
  <c r="D59"/>
  <c r="E59"/>
  <c r="F59"/>
  <c r="G59"/>
  <c r="D60"/>
  <c r="E60"/>
  <c r="F60"/>
  <c r="G60"/>
  <c r="D6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70"/>
  <c r="E70"/>
  <c r="F70"/>
  <c r="G70"/>
  <c r="G56"/>
  <c r="F56"/>
  <c r="E56"/>
  <c r="D56"/>
  <c r="D57" i="1"/>
  <c r="E57"/>
  <c r="F57"/>
  <c r="G57"/>
  <c r="D58"/>
  <c r="E58"/>
  <c r="F58"/>
  <c r="G58"/>
  <c r="D59"/>
  <c r="E59"/>
  <c r="F59"/>
  <c r="G59"/>
  <c r="D60"/>
  <c r="E60"/>
  <c r="F60"/>
  <c r="G60"/>
  <c r="D61"/>
  <c r="E61"/>
  <c r="F61"/>
  <c r="G61"/>
  <c r="D62"/>
  <c r="E62"/>
  <c r="F62"/>
  <c r="G62"/>
  <c r="D63"/>
  <c r="E63"/>
  <c r="F63"/>
  <c r="G63"/>
  <c r="D64"/>
  <c r="E64"/>
  <c r="F64"/>
  <c r="G64"/>
  <c r="D65"/>
  <c r="E65"/>
  <c r="F65"/>
  <c r="G65"/>
  <c r="D66"/>
  <c r="E66"/>
  <c r="F66"/>
  <c r="G66"/>
  <c r="D67"/>
  <c r="E67"/>
  <c r="F67"/>
  <c r="G67"/>
  <c r="D68"/>
  <c r="E68"/>
  <c r="F68"/>
  <c r="G68"/>
  <c r="D69"/>
  <c r="E69"/>
  <c r="F69"/>
  <c r="G69"/>
  <c r="D70"/>
  <c r="E70"/>
  <c r="F70"/>
  <c r="G70"/>
  <c r="G56"/>
  <c r="F56"/>
  <c r="E56"/>
  <c r="D56"/>
  <c r="V87" i="4"/>
  <c r="U87"/>
  <c r="T87"/>
  <c r="T86"/>
  <c r="T85"/>
  <c r="V84"/>
  <c r="U84"/>
  <c r="T84"/>
  <c r="V83"/>
  <c r="U83"/>
  <c r="T83"/>
  <c r="V82"/>
  <c r="U82"/>
  <c r="T82"/>
  <c r="V81"/>
  <c r="U81"/>
  <c r="T81"/>
  <c r="V80"/>
  <c r="U80"/>
  <c r="T80"/>
  <c r="V79"/>
  <c r="U79"/>
  <c r="T79"/>
  <c r="V78"/>
  <c r="U78"/>
  <c r="T78"/>
  <c r="V77"/>
  <c r="U77"/>
  <c r="T77"/>
  <c r="V76"/>
  <c r="U76"/>
  <c r="T76"/>
  <c r="V75"/>
  <c r="U75"/>
  <c r="T75"/>
  <c r="V74"/>
  <c r="U74"/>
  <c r="T74"/>
  <c r="V73"/>
  <c r="U73"/>
  <c r="T73"/>
  <c r="W70"/>
  <c r="X70" s="1"/>
  <c r="Y70" s="1"/>
  <c r="Z70" s="1"/>
  <c r="AA70" s="1"/>
  <c r="AB70" s="1"/>
  <c r="AC70" s="1"/>
  <c r="AD70" s="1"/>
  <c r="C70"/>
  <c r="B70"/>
  <c r="A70"/>
  <c r="A69"/>
  <c r="W68"/>
  <c r="X68" s="1"/>
  <c r="Y68" s="1"/>
  <c r="Z68" s="1"/>
  <c r="AA68" s="1"/>
  <c r="AB68" s="1"/>
  <c r="AC68" s="1"/>
  <c r="AD68" s="1"/>
  <c r="A68"/>
  <c r="W67"/>
  <c r="X67" s="1"/>
  <c r="Y67" s="1"/>
  <c r="Z67" s="1"/>
  <c r="AA67" s="1"/>
  <c r="AB67" s="1"/>
  <c r="AC67" s="1"/>
  <c r="AD67" s="1"/>
  <c r="C67"/>
  <c r="B67"/>
  <c r="A67"/>
  <c r="W66"/>
  <c r="X66" s="1"/>
  <c r="Y66" s="1"/>
  <c r="Z66" s="1"/>
  <c r="AA66" s="1"/>
  <c r="AB66" s="1"/>
  <c r="AC66" s="1"/>
  <c r="AD66" s="1"/>
  <c r="C66"/>
  <c r="B66"/>
  <c r="A66"/>
  <c r="W65"/>
  <c r="X65" s="1"/>
  <c r="Y65" s="1"/>
  <c r="Z65" s="1"/>
  <c r="AA65" s="1"/>
  <c r="AB65" s="1"/>
  <c r="AC65" s="1"/>
  <c r="AD65" s="1"/>
  <c r="C65"/>
  <c r="B65"/>
  <c r="A65"/>
  <c r="W64"/>
  <c r="X64" s="1"/>
  <c r="Y64" s="1"/>
  <c r="Z64" s="1"/>
  <c r="AA64" s="1"/>
  <c r="AB64" s="1"/>
  <c r="AC64" s="1"/>
  <c r="AD64" s="1"/>
  <c r="C64"/>
  <c r="B64"/>
  <c r="A64"/>
  <c r="W63"/>
  <c r="X63" s="1"/>
  <c r="Y63" s="1"/>
  <c r="Z63" s="1"/>
  <c r="AA63" s="1"/>
  <c r="AB63" s="1"/>
  <c r="AC63" s="1"/>
  <c r="AD63" s="1"/>
  <c r="C63"/>
  <c r="B63"/>
  <c r="A63"/>
  <c r="W62"/>
  <c r="X62" s="1"/>
  <c r="Y62" s="1"/>
  <c r="Z62" s="1"/>
  <c r="AA62" s="1"/>
  <c r="AB62" s="1"/>
  <c r="AC62" s="1"/>
  <c r="AD62" s="1"/>
  <c r="C62"/>
  <c r="B62"/>
  <c r="A62"/>
  <c r="W61"/>
  <c r="X61" s="1"/>
  <c r="Y61" s="1"/>
  <c r="Z61" s="1"/>
  <c r="AA61" s="1"/>
  <c r="AB61" s="1"/>
  <c r="AC61" s="1"/>
  <c r="AD61" s="1"/>
  <c r="C61"/>
  <c r="B61"/>
  <c r="A61"/>
  <c r="W60"/>
  <c r="X60" s="1"/>
  <c r="Y60" s="1"/>
  <c r="Z60" s="1"/>
  <c r="AA60" s="1"/>
  <c r="AB60" s="1"/>
  <c r="AC60" s="1"/>
  <c r="AD60" s="1"/>
  <c r="C60"/>
  <c r="B60"/>
  <c r="A60"/>
  <c r="W59"/>
  <c r="X59" s="1"/>
  <c r="Y59" s="1"/>
  <c r="Z59" s="1"/>
  <c r="AA59" s="1"/>
  <c r="AB59" s="1"/>
  <c r="AC59" s="1"/>
  <c r="AD59" s="1"/>
  <c r="C59"/>
  <c r="B59"/>
  <c r="A59"/>
  <c r="W58"/>
  <c r="X58" s="1"/>
  <c r="Y58" s="1"/>
  <c r="Z58" s="1"/>
  <c r="AA58" s="1"/>
  <c r="AB58" s="1"/>
  <c r="AC58" s="1"/>
  <c r="AD58" s="1"/>
  <c r="C58"/>
  <c r="B58"/>
  <c r="A58"/>
  <c r="W57"/>
  <c r="X57" s="1"/>
  <c r="Y57" s="1"/>
  <c r="Z57" s="1"/>
  <c r="AA57" s="1"/>
  <c r="AB57" s="1"/>
  <c r="AC57" s="1"/>
  <c r="AD57" s="1"/>
  <c r="C57"/>
  <c r="B57"/>
  <c r="A57"/>
  <c r="W56"/>
  <c r="X56" s="1"/>
  <c r="Y56" s="1"/>
  <c r="Z56" s="1"/>
  <c r="AA56" s="1"/>
  <c r="AB56" s="1"/>
  <c r="AC56" s="1"/>
  <c r="AD56" s="1"/>
  <c r="C56"/>
  <c r="B56"/>
  <c r="A56"/>
  <c r="T74" i="1"/>
  <c r="U74"/>
  <c r="V74"/>
  <c r="T75"/>
  <c r="U75"/>
  <c r="V75"/>
  <c r="T76"/>
  <c r="U76"/>
  <c r="V76"/>
  <c r="T77"/>
  <c r="U77"/>
  <c r="V77"/>
  <c r="T78"/>
  <c r="U78"/>
  <c r="V78"/>
  <c r="T79"/>
  <c r="U79"/>
  <c r="V79"/>
  <c r="T80"/>
  <c r="U80"/>
  <c r="V80"/>
  <c r="T81"/>
  <c r="U81"/>
  <c r="V81"/>
  <c r="T82"/>
  <c r="U82"/>
  <c r="V82"/>
  <c r="T83"/>
  <c r="U83"/>
  <c r="V83"/>
  <c r="T84"/>
  <c r="U84"/>
  <c r="V84"/>
  <c r="T85"/>
  <c r="U85"/>
  <c r="V85"/>
  <c r="T86"/>
  <c r="U86"/>
  <c r="V86"/>
  <c r="T87"/>
  <c r="U87"/>
  <c r="V87"/>
  <c r="V73"/>
  <c r="U73"/>
  <c r="T73"/>
  <c r="A57"/>
  <c r="A58"/>
  <c r="A59"/>
  <c r="A60"/>
  <c r="A61"/>
  <c r="A62"/>
  <c r="A63"/>
  <c r="A64"/>
  <c r="A65"/>
  <c r="A66"/>
  <c r="A67"/>
  <c r="A68"/>
  <c r="A69"/>
  <c r="A70"/>
  <c r="A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C56"/>
  <c r="B56"/>
  <c r="X70"/>
  <c r="Y70" s="1"/>
  <c r="X67"/>
  <c r="Y67" s="1"/>
  <c r="X66"/>
  <c r="Y66" s="1"/>
  <c r="X65"/>
  <c r="Y65" s="1"/>
  <c r="X64"/>
  <c r="Y64" s="1"/>
  <c r="X63"/>
  <c r="Y63" s="1"/>
  <c r="X62"/>
  <c r="Y62" s="1"/>
  <c r="X59"/>
  <c r="Y59" s="1"/>
  <c r="X58"/>
  <c r="Y58" s="1"/>
  <c r="X57"/>
  <c r="Y57" s="1"/>
  <c r="X56"/>
  <c r="Y56" s="1"/>
  <c r="AE62" i="4" l="1"/>
  <c r="AF62" s="1"/>
  <c r="F132" s="1"/>
  <c r="AE56"/>
  <c r="AF56" s="1"/>
  <c r="F126" s="1"/>
  <c r="AE61"/>
  <c r="AF61" s="1"/>
  <c r="F131" s="1"/>
  <c r="AE66"/>
  <c r="AF66" s="1"/>
  <c r="F136" s="1"/>
  <c r="AE68"/>
  <c r="AF68" s="1"/>
  <c r="F138" s="1"/>
  <c r="AE63"/>
  <c r="AF63" s="1"/>
  <c r="F133" s="1"/>
  <c r="AE60"/>
  <c r="AF60" s="1"/>
  <c r="F130" s="1"/>
  <c r="AE58"/>
  <c r="AF58" s="1"/>
  <c r="F128" s="1"/>
  <c r="AE57"/>
  <c r="AF57" s="1"/>
  <c r="F127" s="1"/>
  <c r="AE70"/>
  <c r="AF70" s="1"/>
  <c r="F140" s="1"/>
  <c r="AE65"/>
  <c r="AF65" s="1"/>
  <c r="F135" s="1"/>
  <c r="AE67"/>
  <c r="AF67" s="1"/>
  <c r="F137" s="1"/>
  <c r="AE59"/>
  <c r="AF59" s="1"/>
  <c r="F129" s="1"/>
  <c r="AE64"/>
  <c r="AF64" s="1"/>
  <c r="F134" s="1"/>
  <c r="X69" i="1"/>
  <c r="Y69" s="1"/>
  <c r="X61"/>
  <c r="Y61" s="1"/>
  <c r="X68"/>
  <c r="Y68" s="1"/>
  <c r="X60"/>
  <c r="Y60" s="1"/>
  <c r="U52" i="4"/>
  <c r="V52"/>
  <c r="U34"/>
  <c r="V34"/>
  <c r="W52"/>
  <c r="W51" l="1"/>
  <c r="X51"/>
  <c r="Z66" i="1"/>
  <c r="AA66" s="1"/>
  <c r="AB66" s="1"/>
  <c r="AC66" s="1"/>
  <c r="Z69"/>
  <c r="AA69" s="1"/>
  <c r="AB69" s="1"/>
  <c r="AC69" s="1"/>
  <c r="Z58"/>
  <c r="AA58" s="1"/>
  <c r="AB58" s="1"/>
  <c r="AC58" s="1"/>
  <c r="Z62"/>
  <c r="AA62" s="1"/>
  <c r="AB62" s="1"/>
  <c r="AC62" s="1"/>
  <c r="Z68"/>
  <c r="AA68" s="1"/>
  <c r="AB68" s="1"/>
  <c r="AC68" s="1"/>
  <c r="Z57"/>
  <c r="AA57" s="1"/>
  <c r="AB57" s="1"/>
  <c r="AC57" s="1"/>
  <c r="Z67"/>
  <c r="AA67" s="1"/>
  <c r="AB67" s="1"/>
  <c r="AC67" s="1"/>
  <c r="Z64"/>
  <c r="AA64" s="1"/>
  <c r="AB64" s="1"/>
  <c r="AC64" s="1"/>
  <c r="Z60"/>
  <c r="AA60" s="1"/>
  <c r="AB60" s="1"/>
  <c r="AC60" s="1"/>
  <c r="Z65"/>
  <c r="AA65" s="1"/>
  <c r="AB65" s="1"/>
  <c r="AC65" s="1"/>
  <c r="Z59"/>
  <c r="AA59" s="1"/>
  <c r="AB59" s="1"/>
  <c r="AC59" s="1"/>
  <c r="Z63"/>
  <c r="AA63" s="1"/>
  <c r="AB63" s="1"/>
  <c r="AC63" s="1"/>
  <c r="Z61"/>
  <c r="AA61" s="1"/>
  <c r="AB61" s="1"/>
  <c r="AC61" s="1"/>
  <c r="Z70"/>
  <c r="AA70" s="1"/>
  <c r="AB70" s="1"/>
  <c r="AC70" s="1"/>
  <c r="Y52" i="4"/>
  <c r="E140" s="1"/>
  <c r="D140" s="1"/>
  <c r="X52"/>
  <c r="W4" i="1"/>
  <c r="W5"/>
  <c r="W6"/>
  <c r="W7"/>
  <c r="W8"/>
  <c r="W9"/>
  <c r="W10"/>
  <c r="W11"/>
  <c r="W12"/>
  <c r="W3"/>
  <c r="W4" i="4"/>
  <c r="W5"/>
  <c r="W6"/>
  <c r="W7"/>
  <c r="W8"/>
  <c r="W9"/>
  <c r="W10"/>
  <c r="W11"/>
  <c r="W12"/>
  <c r="W13"/>
  <c r="W3"/>
  <c r="Y52" i="1"/>
  <c r="E140" s="1"/>
  <c r="V52"/>
  <c r="V51"/>
  <c r="V50"/>
  <c r="U52"/>
  <c r="U51"/>
  <c r="U50"/>
  <c r="V34"/>
  <c r="V33"/>
  <c r="V32"/>
  <c r="U34"/>
  <c r="U33"/>
  <c r="U32"/>
  <c r="U31"/>
  <c r="W50"/>
  <c r="Y51" i="4" l="1"/>
  <c r="E139" s="1"/>
  <c r="G140"/>
  <c r="H140" s="1"/>
  <c r="AD59" i="1"/>
  <c r="AE59" s="1"/>
  <c r="AF59" s="1"/>
  <c r="F129" s="1"/>
  <c r="AD58"/>
  <c r="AE58" s="1"/>
  <c r="AF58" s="1"/>
  <c r="F128" s="1"/>
  <c r="AD65"/>
  <c r="AE65" s="1"/>
  <c r="AF65" s="1"/>
  <c r="F135" s="1"/>
  <c r="AD69"/>
  <c r="AE69" s="1"/>
  <c r="AF69" s="1"/>
  <c r="F139" s="1"/>
  <c r="AD60"/>
  <c r="AE60" s="1"/>
  <c r="AF60" s="1"/>
  <c r="F130" s="1"/>
  <c r="AD66"/>
  <c r="AE66" s="1"/>
  <c r="AF66" s="1"/>
  <c r="F136" s="1"/>
  <c r="AD64"/>
  <c r="AE64" s="1"/>
  <c r="AF64" s="1"/>
  <c r="F134" s="1"/>
  <c r="AD67"/>
  <c r="AE67" s="1"/>
  <c r="AF67" s="1"/>
  <c r="F137" s="1"/>
  <c r="AD70"/>
  <c r="AE70" s="1"/>
  <c r="AF70" s="1"/>
  <c r="F140" s="1"/>
  <c r="D140" s="1"/>
  <c r="AD57"/>
  <c r="AE57" s="1"/>
  <c r="AF57" s="1"/>
  <c r="F127" s="1"/>
  <c r="AD61"/>
  <c r="AE61" s="1"/>
  <c r="AF61" s="1"/>
  <c r="F131" s="1"/>
  <c r="AD68"/>
  <c r="AE68" s="1"/>
  <c r="AF68" s="1"/>
  <c r="F138" s="1"/>
  <c r="AD63"/>
  <c r="AE63" s="1"/>
  <c r="AF63" s="1"/>
  <c r="F133" s="1"/>
  <c r="AD62"/>
  <c r="AE62" s="1"/>
  <c r="AF62" s="1"/>
  <c r="F132" s="1"/>
  <c r="W52"/>
  <c r="W51"/>
  <c r="Y51"/>
  <c r="E139" s="1"/>
  <c r="X51"/>
  <c r="X52"/>
  <c r="X50"/>
  <c r="D139" l="1"/>
  <c r="G139" s="1"/>
  <c r="H139" s="1"/>
  <c r="D139" i="4"/>
  <c r="G139" s="1"/>
  <c r="H139" s="1"/>
  <c r="G140" i="1"/>
  <c r="H140" s="1"/>
  <c r="Y50"/>
  <c r="E138" s="1"/>
  <c r="D138" s="1"/>
  <c r="G138" l="1"/>
  <c r="H138" s="1"/>
  <c r="T52" i="4"/>
  <c r="T51"/>
  <c r="V49"/>
  <c r="U49"/>
  <c r="T50"/>
  <c r="V48"/>
  <c r="U48"/>
  <c r="T49"/>
  <c r="V47"/>
  <c r="U47"/>
  <c r="T48"/>
  <c r="T47"/>
  <c r="V46"/>
  <c r="U46"/>
  <c r="T46"/>
  <c r="V45"/>
  <c r="U45"/>
  <c r="T45"/>
  <c r="V44"/>
  <c r="U44"/>
  <c r="T44"/>
  <c r="V43"/>
  <c r="U43"/>
  <c r="T43"/>
  <c r="V42"/>
  <c r="U42"/>
  <c r="T42"/>
  <c r="V41"/>
  <c r="U41"/>
  <c r="T41"/>
  <c r="V40"/>
  <c r="U40"/>
  <c r="T40"/>
  <c r="V39"/>
  <c r="U39"/>
  <c r="T39"/>
  <c r="V38"/>
  <c r="U38"/>
  <c r="T38"/>
  <c r="T34"/>
  <c r="T33"/>
  <c r="V31"/>
  <c r="U31"/>
  <c r="T32"/>
  <c r="V30"/>
  <c r="U30"/>
  <c r="T31"/>
  <c r="V29"/>
  <c r="U29"/>
  <c r="T30"/>
  <c r="T29"/>
  <c r="V28"/>
  <c r="U28"/>
  <c r="T28"/>
  <c r="V27"/>
  <c r="U27"/>
  <c r="T27"/>
  <c r="V26"/>
  <c r="U26"/>
  <c r="T26"/>
  <c r="V25"/>
  <c r="U25"/>
  <c r="T25"/>
  <c r="V24"/>
  <c r="U24"/>
  <c r="T24"/>
  <c r="V23"/>
  <c r="U23"/>
  <c r="T23"/>
  <c r="V22"/>
  <c r="U22"/>
  <c r="T22"/>
  <c r="V21"/>
  <c r="U21"/>
  <c r="T21"/>
  <c r="V20"/>
  <c r="U20"/>
  <c r="T20"/>
  <c r="W49"/>
  <c r="X13"/>
  <c r="U13"/>
  <c r="W48" s="1"/>
  <c r="X12"/>
  <c r="U12"/>
  <c r="V12" s="1"/>
  <c r="X11"/>
  <c r="U11"/>
  <c r="V11" s="1"/>
  <c r="X10"/>
  <c r="U10"/>
  <c r="V10" s="1"/>
  <c r="X9"/>
  <c r="X44" s="1"/>
  <c r="U9"/>
  <c r="W44" s="1"/>
  <c r="X8"/>
  <c r="Y8" s="1"/>
  <c r="U8"/>
  <c r="V8" s="1"/>
  <c r="X7"/>
  <c r="U7"/>
  <c r="W42" s="1"/>
  <c r="X6"/>
  <c r="U6"/>
  <c r="V6" s="1"/>
  <c r="X5"/>
  <c r="U5"/>
  <c r="W40" s="1"/>
  <c r="X4"/>
  <c r="U4"/>
  <c r="V4" s="1"/>
  <c r="X3"/>
  <c r="U3"/>
  <c r="V3" s="1"/>
  <c r="T39" i="1"/>
  <c r="U39"/>
  <c r="V39"/>
  <c r="T40"/>
  <c r="U40"/>
  <c r="V40"/>
  <c r="T41"/>
  <c r="U41"/>
  <c r="V41"/>
  <c r="T42"/>
  <c r="U42"/>
  <c r="V42"/>
  <c r="T43"/>
  <c r="U43"/>
  <c r="V43"/>
  <c r="T44"/>
  <c r="U44"/>
  <c r="V44"/>
  <c r="T45"/>
  <c r="U45"/>
  <c r="V45"/>
  <c r="T46"/>
  <c r="T47"/>
  <c r="U46"/>
  <c r="V46"/>
  <c r="T48"/>
  <c r="U47"/>
  <c r="V47"/>
  <c r="T49"/>
  <c r="T50"/>
  <c r="U48"/>
  <c r="V48"/>
  <c r="T51"/>
  <c r="U49"/>
  <c r="V49"/>
  <c r="T52"/>
  <c r="V38"/>
  <c r="U38"/>
  <c r="T38"/>
  <c r="T21"/>
  <c r="U21"/>
  <c r="V21"/>
  <c r="T22"/>
  <c r="U22"/>
  <c r="V22"/>
  <c r="T23"/>
  <c r="U23"/>
  <c r="V23"/>
  <c r="T24"/>
  <c r="U24"/>
  <c r="V24"/>
  <c r="T25"/>
  <c r="U25"/>
  <c r="V25"/>
  <c r="T26"/>
  <c r="U26"/>
  <c r="V26"/>
  <c r="T27"/>
  <c r="U27"/>
  <c r="V27"/>
  <c r="T28"/>
  <c r="T29"/>
  <c r="U28"/>
  <c r="V28"/>
  <c r="T30"/>
  <c r="U29"/>
  <c r="V29"/>
  <c r="T31"/>
  <c r="T32"/>
  <c r="U30"/>
  <c r="V30"/>
  <c r="T33"/>
  <c r="V31"/>
  <c r="T34"/>
  <c r="V20"/>
  <c r="U20"/>
  <c r="T20"/>
  <c r="W38" i="4" l="1"/>
  <c r="V7"/>
  <c r="W50"/>
  <c r="W41"/>
  <c r="W46"/>
  <c r="Y6"/>
  <c r="Z6" s="1"/>
  <c r="AA6" s="1"/>
  <c r="AB6" s="1"/>
  <c r="AC6" s="1"/>
  <c r="X41"/>
  <c r="X38"/>
  <c r="Y3"/>
  <c r="Z3" s="1"/>
  <c r="AA3" s="1"/>
  <c r="AB3" s="1"/>
  <c r="AC3" s="1"/>
  <c r="X48"/>
  <c r="Y13"/>
  <c r="Y4"/>
  <c r="Z4" s="1"/>
  <c r="AA4" s="1"/>
  <c r="AB4" s="1"/>
  <c r="AC4" s="1"/>
  <c r="X39"/>
  <c r="Y7"/>
  <c r="X42"/>
  <c r="Y10"/>
  <c r="Z10" s="1"/>
  <c r="AA10" s="1"/>
  <c r="AB10" s="1"/>
  <c r="AC10" s="1"/>
  <c r="X45"/>
  <c r="Z8"/>
  <c r="AA8" s="1"/>
  <c r="AB8" s="1"/>
  <c r="AC8" s="1"/>
  <c r="X49"/>
  <c r="Y5"/>
  <c r="X40"/>
  <c r="X46"/>
  <c r="Y11"/>
  <c r="Z11" s="1"/>
  <c r="AA11" s="1"/>
  <c r="AB11" s="1"/>
  <c r="AC11" s="1"/>
  <c r="Y12"/>
  <c r="Z12" s="1"/>
  <c r="AA12" s="1"/>
  <c r="AB12" s="1"/>
  <c r="AC12" s="1"/>
  <c r="X47"/>
  <c r="V9"/>
  <c r="W39"/>
  <c r="W43"/>
  <c r="W47"/>
  <c r="X43"/>
  <c r="Y9"/>
  <c r="X50"/>
  <c r="W45"/>
  <c r="V5"/>
  <c r="V13"/>
  <c r="X3" i="1"/>
  <c r="Y3" s="1"/>
  <c r="Z13" i="4" l="1"/>
  <c r="AA13" s="1"/>
  <c r="AB13" s="1"/>
  <c r="AC13" s="1"/>
  <c r="AD13" s="1"/>
  <c r="Z5"/>
  <c r="AA5" s="1"/>
  <c r="AB5" s="1"/>
  <c r="AC5" s="1"/>
  <c r="AD5" s="1"/>
  <c r="AE5" s="1"/>
  <c r="AF5" s="1"/>
  <c r="Y40" s="1"/>
  <c r="E128" s="1"/>
  <c r="D128" s="1"/>
  <c r="Y50"/>
  <c r="E138" s="1"/>
  <c r="Z9"/>
  <c r="AA9" s="1"/>
  <c r="AB9" s="1"/>
  <c r="AC9" s="1"/>
  <c r="Z7"/>
  <c r="AA7" s="1"/>
  <c r="AB7" s="1"/>
  <c r="AC7" s="1"/>
  <c r="AD3"/>
  <c r="AE3" s="1"/>
  <c r="AF3" s="1"/>
  <c r="Y38" s="1"/>
  <c r="E126" s="1"/>
  <c r="D126" s="1"/>
  <c r="AD12"/>
  <c r="AD10"/>
  <c r="AE10" s="1"/>
  <c r="AF10" s="1"/>
  <c r="Y45" s="1"/>
  <c r="E133" s="1"/>
  <c r="D133" s="1"/>
  <c r="AD4"/>
  <c r="AE4" s="1"/>
  <c r="AF4" s="1"/>
  <c r="Y39" s="1"/>
  <c r="E127" s="1"/>
  <c r="D127" s="1"/>
  <c r="AD6"/>
  <c r="AE6" s="1"/>
  <c r="AF6" s="1"/>
  <c r="Y41" s="1"/>
  <c r="E129" s="1"/>
  <c r="D129" s="1"/>
  <c r="AD11"/>
  <c r="AE11" s="1"/>
  <c r="AF11" s="1"/>
  <c r="Y46" s="1"/>
  <c r="E134" s="1"/>
  <c r="D134" s="1"/>
  <c r="AD8"/>
  <c r="AE8" s="1"/>
  <c r="AF8" s="1"/>
  <c r="Y43" s="1"/>
  <c r="E131" s="1"/>
  <c r="D131" s="1"/>
  <c r="X38" i="1"/>
  <c r="X4"/>
  <c r="X5"/>
  <c r="X6"/>
  <c r="X7"/>
  <c r="X8"/>
  <c r="X9"/>
  <c r="X10"/>
  <c r="X11"/>
  <c r="X12"/>
  <c r="D138" i="4" l="1"/>
  <c r="G138" s="1"/>
  <c r="H138" s="1"/>
  <c r="G126"/>
  <c r="H126" s="1"/>
  <c r="G131"/>
  <c r="H131" s="1"/>
  <c r="G134"/>
  <c r="H134" s="1"/>
  <c r="G128"/>
  <c r="H128" s="1"/>
  <c r="G129"/>
  <c r="H129" s="1"/>
  <c r="G127"/>
  <c r="H127" s="1"/>
  <c r="G133"/>
  <c r="H133" s="1"/>
  <c r="Y49"/>
  <c r="E137" s="1"/>
  <c r="D137" s="1"/>
  <c r="AE13"/>
  <c r="AF13" s="1"/>
  <c r="Y48" s="1"/>
  <c r="E136" s="1"/>
  <c r="D136" s="1"/>
  <c r="AE12"/>
  <c r="AF12" s="1"/>
  <c r="Y47" s="1"/>
  <c r="E135" s="1"/>
  <c r="D135" s="1"/>
  <c r="AD9"/>
  <c r="AD7"/>
  <c r="AE7" s="1"/>
  <c r="AF7" s="1"/>
  <c r="Y42" s="1"/>
  <c r="E130" s="1"/>
  <c r="D130" s="1"/>
  <c r="Y5" i="1"/>
  <c r="X40"/>
  <c r="Y11"/>
  <c r="X46"/>
  <c r="Y10"/>
  <c r="X45"/>
  <c r="Y9"/>
  <c r="X44"/>
  <c r="Y8"/>
  <c r="X43"/>
  <c r="Y7"/>
  <c r="X42"/>
  <c r="X49"/>
  <c r="Y6"/>
  <c r="X41"/>
  <c r="X48"/>
  <c r="Y12"/>
  <c r="X47"/>
  <c r="Y4"/>
  <c r="X39"/>
  <c r="U4"/>
  <c r="U5"/>
  <c r="W40" s="1"/>
  <c r="U6"/>
  <c r="W41" s="1"/>
  <c r="U7"/>
  <c r="W42" s="1"/>
  <c r="U8"/>
  <c r="U9"/>
  <c r="U10"/>
  <c r="U11"/>
  <c r="U12"/>
  <c r="W49"/>
  <c r="U3"/>
  <c r="G130" i="4" l="1"/>
  <c r="H130" s="1"/>
  <c r="G135"/>
  <c r="H135" s="1"/>
  <c r="G136"/>
  <c r="H136" s="1"/>
  <c r="G137"/>
  <c r="H137" s="1"/>
  <c r="AE9"/>
  <c r="AF9" s="1"/>
  <c r="Y44" s="1"/>
  <c r="E132" s="1"/>
  <c r="D132" s="1"/>
  <c r="V5" i="1"/>
  <c r="Z5" s="1"/>
  <c r="AA5" s="1"/>
  <c r="AB5" s="1"/>
  <c r="AC5" s="1"/>
  <c r="V4"/>
  <c r="Z4" s="1"/>
  <c r="AA4" s="1"/>
  <c r="AB4" s="1"/>
  <c r="AC4" s="1"/>
  <c r="W39"/>
  <c r="V11"/>
  <c r="Z11" s="1"/>
  <c r="AA11" s="1"/>
  <c r="AB11" s="1"/>
  <c r="AC11" s="1"/>
  <c r="W46"/>
  <c r="V8"/>
  <c r="Z8" s="1"/>
  <c r="AA8" s="1"/>
  <c r="AB8" s="1"/>
  <c r="AC8" s="1"/>
  <c r="W43"/>
  <c r="V12"/>
  <c r="Z12" s="1"/>
  <c r="AA12" s="1"/>
  <c r="AB12" s="1"/>
  <c r="AC12" s="1"/>
  <c r="W47"/>
  <c r="V3"/>
  <c r="Z3" s="1"/>
  <c r="AA3" s="1"/>
  <c r="AB3" s="1"/>
  <c r="AC3" s="1"/>
  <c r="W38"/>
  <c r="V10"/>
  <c r="Z10" s="1"/>
  <c r="AA10" s="1"/>
  <c r="AB10" s="1"/>
  <c r="AC10" s="1"/>
  <c r="W45"/>
  <c r="V6"/>
  <c r="Z6" s="1"/>
  <c r="AA6" s="1"/>
  <c r="AB6" s="1"/>
  <c r="AC6" s="1"/>
  <c r="V9"/>
  <c r="Z9" s="1"/>
  <c r="AA9" s="1"/>
  <c r="AB9" s="1"/>
  <c r="AC9" s="1"/>
  <c r="W44"/>
  <c r="V7"/>
  <c r="Z7" s="1"/>
  <c r="AA7" s="1"/>
  <c r="AB7" s="1"/>
  <c r="AC7" s="1"/>
  <c r="W48"/>
  <c r="G132" i="4" l="1"/>
  <c r="H132" s="1"/>
  <c r="AD12" i="1"/>
  <c r="AE12" s="1"/>
  <c r="AF12" s="1"/>
  <c r="Y47" s="1"/>
  <c r="E135" s="1"/>
  <c r="D135" s="1"/>
  <c r="AD5"/>
  <c r="AD7"/>
  <c r="AE7" s="1"/>
  <c r="AF7" s="1"/>
  <c r="Y42" s="1"/>
  <c r="E130" s="1"/>
  <c r="D130" s="1"/>
  <c r="AD10"/>
  <c r="AE10" s="1"/>
  <c r="AF10" s="1"/>
  <c r="Y45" s="1"/>
  <c r="E133" s="1"/>
  <c r="D133" s="1"/>
  <c r="AD9"/>
  <c r="AE9" s="1"/>
  <c r="AF9" s="1"/>
  <c r="Y44" s="1"/>
  <c r="E132" s="1"/>
  <c r="D132" s="1"/>
  <c r="AD11"/>
  <c r="AD6"/>
  <c r="AD4"/>
  <c r="AD8"/>
  <c r="AE8" s="1"/>
  <c r="AF8" s="1"/>
  <c r="Y43" s="1"/>
  <c r="E131" s="1"/>
  <c r="D131" s="1"/>
  <c r="AD3"/>
  <c r="G133" l="1"/>
  <c r="H133" s="1"/>
  <c r="G131"/>
  <c r="H131" s="1"/>
  <c r="G135"/>
  <c r="H135" s="1"/>
  <c r="G132"/>
  <c r="H132" s="1"/>
  <c r="G130"/>
  <c r="H130" s="1"/>
  <c r="AE6"/>
  <c r="AF6" s="1"/>
  <c r="Y41" s="1"/>
  <c r="E129" s="1"/>
  <c r="D129" s="1"/>
  <c r="AE3"/>
  <c r="AF3" s="1"/>
  <c r="Y38" s="1"/>
  <c r="E126" s="1"/>
  <c r="AE4"/>
  <c r="AF4" s="1"/>
  <c r="Y39" s="1"/>
  <c r="E127" s="1"/>
  <c r="D127" s="1"/>
  <c r="AE5"/>
  <c r="AF5" s="1"/>
  <c r="Y40" s="1"/>
  <c r="E128" s="1"/>
  <c r="D128" s="1"/>
  <c r="Y49"/>
  <c r="E137" s="1"/>
  <c r="D137" s="1"/>
  <c r="Y48"/>
  <c r="E136" s="1"/>
  <c r="D136" s="1"/>
  <c r="AE11"/>
  <c r="AF11" s="1"/>
  <c r="Y46" s="1"/>
  <c r="E134" s="1"/>
  <c r="D134" s="1"/>
  <c r="Z56"/>
  <c r="G137" l="1"/>
  <c r="H137" s="1"/>
  <c r="G129"/>
  <c r="H129" s="1"/>
  <c r="G134"/>
  <c r="H134" s="1"/>
  <c r="G136"/>
  <c r="H136" s="1"/>
  <c r="G128"/>
  <c r="H128" s="1"/>
  <c r="AA56"/>
  <c r="AB56" s="1"/>
  <c r="AC56" s="1"/>
  <c r="G127" l="1"/>
  <c r="H127" s="1"/>
  <c r="AD56"/>
  <c r="AE56" s="1"/>
  <c r="AF56" s="1"/>
  <c r="F126" l="1"/>
  <c r="D126" s="1"/>
  <c r="G126" l="1"/>
  <c r="H126" s="1"/>
</calcChain>
</file>

<file path=xl/comments1.xml><?xml version="1.0" encoding="utf-8"?>
<comments xmlns="http://schemas.openxmlformats.org/spreadsheetml/2006/main">
  <authors>
    <author>Autor</author>
  </authors>
  <commentLis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SP_WSP - współczynnik zwiększenia oceny ze sprawozdań &lt;0,Inf&gt;</t>
        </r>
      </text>
    </comment>
    <comment ref="W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Y3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końcowa z laboratorium TO</t>
        </r>
      </text>
    </comment>
    <comment ref="W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5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W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9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D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Zwolniony</t>
        </r>
      </text>
    </comment>
    <comment ref="E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laboratorium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ćwiczeń</t>
        </r>
      </text>
    </comment>
    <comment ref="G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egzaminu</t>
        </r>
      </text>
    </comment>
    <comment ref="H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końcowa z TO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U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SP_WSP - współczynnik zwiększenia oceny ze sprawozdań &lt;0,Inf&gt;</t>
        </r>
      </text>
    </comment>
    <comment ref="W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1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2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Y37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końcowa z laboratorium TO</t>
        </r>
      </text>
    </comment>
    <comment ref="W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54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5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W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KL_PTS - punkty ostatniego z kolokwium</t>
        </r>
      </text>
    </comment>
    <comment ref="Y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KL_WSP - współczynnik zwiększenia oceny z kolokwium &lt;0,Inf&gt;</t>
        </r>
      </text>
    </comment>
    <comment ref="AA89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ZAL_WSP - współczynnik wpływu numeru zaliczenia</t>
        </r>
      </text>
    </comment>
    <comment ref="AF90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bez uwzględnienia obecności i oddanych sprawozdań z laboratorium TO</t>
        </r>
      </text>
    </comment>
    <comment ref="D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Zwolniony</t>
        </r>
      </text>
    </comment>
    <comment ref="E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laboratorium</t>
        </r>
      </text>
    </comment>
    <comment ref="F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ćwiczeń</t>
        </r>
      </text>
    </comment>
    <comment ref="G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z egzaminu</t>
        </r>
      </text>
    </comment>
    <comment ref="H125" author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Ocena końcowa z TO</t>
        </r>
      </text>
    </comment>
  </commentList>
</comments>
</file>

<file path=xl/sharedStrings.xml><?xml version="1.0" encoding="utf-8"?>
<sst xmlns="http://schemas.openxmlformats.org/spreadsheetml/2006/main" count="414" uniqueCount="139">
  <si>
    <t>Nr</t>
  </si>
  <si>
    <t>Nazwisko</t>
  </si>
  <si>
    <t>Imię</t>
  </si>
  <si>
    <t>Michał</t>
  </si>
  <si>
    <t>Paweł</t>
  </si>
  <si>
    <t>W</t>
  </si>
  <si>
    <t>C</t>
  </si>
  <si>
    <t>L</t>
  </si>
  <si>
    <t>G</t>
  </si>
  <si>
    <t>Spr1, max 6</t>
  </si>
  <si>
    <t>Spr2, max 6</t>
  </si>
  <si>
    <t>Spr3, max 6</t>
  </si>
  <si>
    <t>Spr4, max 6</t>
  </si>
  <si>
    <t>Wsp spr, max 1</t>
  </si>
  <si>
    <t>Mateusz</t>
  </si>
  <si>
    <t>Bartosz</t>
  </si>
  <si>
    <t>BHP</t>
  </si>
  <si>
    <t>Cw1</t>
  </si>
  <si>
    <t>Cw2</t>
  </si>
  <si>
    <t>Cw3</t>
  </si>
  <si>
    <t>Cw4</t>
  </si>
  <si>
    <t>Cw5</t>
  </si>
  <si>
    <t>Cw6</t>
  </si>
  <si>
    <t>Spr5, max 6</t>
  </si>
  <si>
    <t>Spr6, max 6</t>
  </si>
  <si>
    <t>Ocena zaokr.</t>
  </si>
  <si>
    <t>Ocena ważona, max 5</t>
  </si>
  <si>
    <t>Kol,max KL_PTS</t>
  </si>
  <si>
    <t>KL_PTS=</t>
  </si>
  <si>
    <t>KL_WSP=</t>
  </si>
  <si>
    <t>SP_WSP=</t>
  </si>
  <si>
    <t>Wsp spr+SP_WSP</t>
  </si>
  <si>
    <t>Ocena Kol + KL_WSP</t>
  </si>
  <si>
    <t>Ocena ogr. Dol</t>
  </si>
  <si>
    <t>Nr Zal.</t>
  </si>
  <si>
    <t>ZAL_WSP=</t>
  </si>
  <si>
    <t>Ocena ogr. Gora</t>
  </si>
  <si>
    <t>Ocena z ZAL_WSP</t>
  </si>
  <si>
    <t>Ocena Kol, &lt;0,5&gt;</t>
  </si>
  <si>
    <t>Wsp spr, %</t>
  </si>
  <si>
    <t>Ocena Kol, %</t>
  </si>
  <si>
    <t>L_04</t>
  </si>
  <si>
    <t>Ocena bez uwzgl. Obecn.</t>
  </si>
  <si>
    <t>Ocena bez uwzg. Obecn.</t>
  </si>
  <si>
    <t>Przemysław</t>
  </si>
  <si>
    <t>nr albumu</t>
  </si>
  <si>
    <t>KOL1</t>
  </si>
  <si>
    <t>KOL2</t>
  </si>
  <si>
    <t>ZAL</t>
  </si>
  <si>
    <t>EE_DI_03_2016</t>
  </si>
  <si>
    <t>LABORATORIUM</t>
  </si>
  <si>
    <t>ĆWICZENIA</t>
  </si>
  <si>
    <t>Kol1, max 10</t>
  </si>
  <si>
    <t>Kol2, max 10</t>
  </si>
  <si>
    <t>Kol3, max 10</t>
  </si>
  <si>
    <t>OCENA KOŃCOWA Z ĆW</t>
  </si>
  <si>
    <t>OCENA KOŃCOWA Z LAB</t>
  </si>
  <si>
    <t>EGZAMIN</t>
  </si>
  <si>
    <t>OCENA KOŃCOWA Z EGZ</t>
  </si>
  <si>
    <t>OCENA KOŃCOWA Z TO</t>
  </si>
  <si>
    <t>LAB</t>
  </si>
  <si>
    <t>ĆW</t>
  </si>
  <si>
    <t>EGZ</t>
  </si>
  <si>
    <t>ZW</t>
  </si>
  <si>
    <t>Piotr</t>
  </si>
  <si>
    <t>Kacper</t>
  </si>
  <si>
    <t>Kamil</t>
  </si>
  <si>
    <t>Tomasz</t>
  </si>
  <si>
    <t>Damian</t>
  </si>
  <si>
    <t>Łukasz</t>
  </si>
  <si>
    <t>Rok: EF_DU_07</t>
  </si>
  <si>
    <t xml:space="preserve"> </t>
  </si>
  <si>
    <t>Przedmiot: KOMPATYBILNOŚĆ ELEKTROMAGNETYCZNA SYSTEMÓW TELEINFORMATYCZNYCH</t>
  </si>
  <si>
    <t>Typ: Wykład</t>
  </si>
  <si>
    <t>L.p.</t>
  </si>
  <si>
    <t>Lab</t>
  </si>
  <si>
    <t>Gr</t>
  </si>
  <si>
    <t>SP1</t>
  </si>
  <si>
    <t>SP2</t>
  </si>
  <si>
    <t>SP3</t>
  </si>
  <si>
    <t>SP4</t>
  </si>
  <si>
    <t>SP5</t>
  </si>
  <si>
    <t>SP6</t>
  </si>
  <si>
    <t>Bielak</t>
  </si>
  <si>
    <t>Bielech</t>
  </si>
  <si>
    <t>Ćmil</t>
  </si>
  <si>
    <t>Grocholski</t>
  </si>
  <si>
    <t>Mirosław</t>
  </si>
  <si>
    <t>Grzybowski</t>
  </si>
  <si>
    <t>Indyk</t>
  </si>
  <si>
    <t>Kochmański</t>
  </si>
  <si>
    <t>Kołodziej</t>
  </si>
  <si>
    <t>Kostka</t>
  </si>
  <si>
    <t>Stanisław</t>
  </si>
  <si>
    <t>Kuzara</t>
  </si>
  <si>
    <t>Strzępek</t>
  </si>
  <si>
    <t>Sudek</t>
  </si>
  <si>
    <t>Szymański</t>
  </si>
  <si>
    <t>Żaczek</t>
  </si>
  <si>
    <t>Sławomir</t>
  </si>
  <si>
    <t>Żurek</t>
  </si>
  <si>
    <t>Mariusz</t>
  </si>
  <si>
    <t>Czernecki</t>
  </si>
  <si>
    <t>Jaracz</t>
  </si>
  <si>
    <t>Marcin</t>
  </si>
  <si>
    <t>Łokaj</t>
  </si>
  <si>
    <t>Miazga</t>
  </si>
  <si>
    <t>Nabożny</t>
  </si>
  <si>
    <t>Nowicki</t>
  </si>
  <si>
    <t>Smalara</t>
  </si>
  <si>
    <t>Krzysztof</t>
  </si>
  <si>
    <t>Stanisławczyk</t>
  </si>
  <si>
    <t>Stępień</t>
  </si>
  <si>
    <t>Igor</t>
  </si>
  <si>
    <t>Świerk</t>
  </si>
  <si>
    <t>Wróbel</t>
  </si>
  <si>
    <t>Kol1, max 7</t>
  </si>
  <si>
    <t>Kol2, max 7</t>
  </si>
  <si>
    <t>Kol3, max 7</t>
  </si>
  <si>
    <t>E</t>
  </si>
  <si>
    <t>Nazwiko</t>
  </si>
  <si>
    <t>ZAL-I</t>
  </si>
  <si>
    <t>30-28</t>
  </si>
  <si>
    <t>5.0</t>
  </si>
  <si>
    <t>4.5</t>
  </si>
  <si>
    <t>4.0</t>
  </si>
  <si>
    <t>Punkty</t>
  </si>
  <si>
    <t>Zal-II</t>
  </si>
  <si>
    <t>Usos</t>
  </si>
  <si>
    <t>w</t>
  </si>
  <si>
    <t>Wyklad</t>
  </si>
  <si>
    <t>L,p,</t>
  </si>
  <si>
    <t>27,5-25</t>
  </si>
  <si>
    <t>24,5-22</t>
  </si>
  <si>
    <t>21,5-19</t>
  </si>
  <si>
    <t>18,5-15</t>
  </si>
  <si>
    <t>Punkatacja</t>
  </si>
  <si>
    <t>EFDU-Kompatybilność elektromagnetyczna  - wyniki zaliczenia z dnia 6 lutego 2020</t>
  </si>
  <si>
    <t>W kwewsti wyjaśnień, wglądu do parc, poprawy oceny zapraszam w poniedziałek 10.02.2020 o 12.00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</si>
</sst>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8"/>
      <color indexed="54"/>
      <name val="Calibri Light"/>
      <family val="2"/>
      <charset val="238"/>
    </font>
    <font>
      <sz val="11"/>
      <color indexed="20"/>
      <name val="Calibri"/>
      <family val="2"/>
      <charset val="238"/>
    </font>
    <font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color rgb="FFCC009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CC0099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7" fillId="3" borderId="2" applyNumberFormat="0" applyAlignment="0" applyProtection="0"/>
    <xf numFmtId="0" fontId="8" fillId="9" borderId="3" applyNumberFormat="0" applyAlignment="0" applyProtection="0"/>
    <xf numFmtId="0" fontId="9" fillId="7" borderId="0" applyNumberFormat="0" applyBorder="0" applyAlignment="0" applyProtection="0"/>
    <xf numFmtId="0" fontId="10" fillId="0" borderId="4" applyNumberFormat="0" applyFill="0" applyAlignment="0" applyProtection="0"/>
    <xf numFmtId="0" fontId="11" fillId="14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9" borderId="2" applyNumberForma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5" borderId="10" applyNumberFormat="0" applyFont="0" applyAlignment="0" applyProtection="0"/>
    <xf numFmtId="0" fontId="21" fillId="17" borderId="0" applyNumberFormat="0" applyBorder="0" applyAlignment="0" applyProtection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4" fillId="0" borderId="1" xfId="1" applyBorder="1"/>
    <xf numFmtId="0" fontId="4" fillId="0" borderId="1" xfId="1" applyFill="1" applyBorder="1"/>
    <xf numFmtId="0" fontId="0" fillId="0" borderId="0" xfId="0" applyFill="1" applyBorder="1"/>
    <xf numFmtId="0" fontId="22" fillId="0" borderId="0" xfId="1" applyFont="1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Fill="1" applyBorder="1"/>
    <xf numFmtId="0" fontId="23" fillId="0" borderId="1" xfId="0" applyFont="1" applyFill="1" applyBorder="1"/>
    <xf numFmtId="0" fontId="23" fillId="0" borderId="1" xfId="0" applyFont="1" applyBorder="1"/>
    <xf numFmtId="0" fontId="24" fillId="0" borderId="1" xfId="0" applyFont="1" applyFill="1" applyBorder="1"/>
    <xf numFmtId="0" fontId="24" fillId="0" borderId="1" xfId="0" applyFont="1" applyBorder="1"/>
    <xf numFmtId="0" fontId="27" fillId="0" borderId="1" xfId="0" applyFont="1" applyBorder="1"/>
    <xf numFmtId="0" fontId="28" fillId="0" borderId="1" xfId="0" applyFont="1" applyFill="1" applyBorder="1"/>
    <xf numFmtId="0" fontId="28" fillId="0" borderId="1" xfId="0" applyFont="1" applyBorder="1"/>
    <xf numFmtId="0" fontId="27" fillId="0" borderId="0" xfId="0" applyFont="1"/>
    <xf numFmtId="0" fontId="0" fillId="0" borderId="11" xfId="0" applyBorder="1"/>
    <xf numFmtId="0" fontId="3" fillId="0" borderId="1" xfId="0" applyFont="1" applyBorder="1"/>
    <xf numFmtId="0" fontId="3" fillId="0" borderId="0" xfId="0" applyFont="1"/>
    <xf numFmtId="0" fontId="29" fillId="0" borderId="1" xfId="0" applyFont="1" applyFill="1" applyBorder="1"/>
    <xf numFmtId="0" fontId="29" fillId="0" borderId="1" xfId="0" applyFont="1" applyBorder="1"/>
    <xf numFmtId="0" fontId="30" fillId="0" borderId="1" xfId="0" applyFont="1" applyBorder="1"/>
    <xf numFmtId="0" fontId="2" fillId="0" borderId="1" xfId="0" applyFont="1" applyBorder="1"/>
    <xf numFmtId="0" fontId="0" fillId="0" borderId="12" xfId="0" applyBorder="1"/>
    <xf numFmtId="0" fontId="0" fillId="0" borderId="13" xfId="0" applyBorder="1"/>
    <xf numFmtId="0" fontId="27" fillId="0" borderId="1" xfId="43" applyFont="1" applyFill="1" applyBorder="1"/>
    <xf numFmtId="0" fontId="1" fillId="0" borderId="1" xfId="0" applyFont="1" applyBorder="1"/>
    <xf numFmtId="0" fontId="27" fillId="0" borderId="0" xfId="0" applyFont="1" applyBorder="1"/>
    <xf numFmtId="0" fontId="4" fillId="0" borderId="0" xfId="43"/>
    <xf numFmtId="0" fontId="4" fillId="0" borderId="0" xfId="43" applyAlignment="1">
      <alignment horizontal="center"/>
    </xf>
    <xf numFmtId="0" fontId="4" fillId="0" borderId="0" xfId="43" applyFont="1"/>
    <xf numFmtId="0" fontId="4" fillId="0" borderId="0" xfId="43" applyAlignment="1">
      <alignment horizontal="right"/>
    </xf>
    <xf numFmtId="0" fontId="32" fillId="0" borderId="0" xfId="43" applyFont="1" applyAlignment="1">
      <alignment horizontal="right"/>
    </xf>
    <xf numFmtId="0" fontId="32" fillId="0" borderId="0" xfId="43" applyFont="1"/>
    <xf numFmtId="0" fontId="33" fillId="0" borderId="0" xfId="43" applyFont="1" applyAlignment="1">
      <alignment horizontal="right"/>
    </xf>
    <xf numFmtId="2" fontId="4" fillId="0" borderId="0" xfId="43" applyNumberFormat="1" applyFont="1"/>
    <xf numFmtId="0" fontId="4" fillId="18" borderId="0" xfId="43" applyFill="1"/>
    <xf numFmtId="0" fontId="4" fillId="18" borderId="0" xfId="43" applyFill="1" applyAlignment="1">
      <alignment horizontal="right"/>
    </xf>
    <xf numFmtId="0" fontId="33" fillId="18" borderId="0" xfId="43" applyFont="1" applyFill="1" applyAlignment="1">
      <alignment horizontal="right"/>
    </xf>
    <xf numFmtId="0" fontId="33" fillId="0" borderId="0" xfId="43" applyFont="1" applyAlignment="1">
      <alignment horizontal="center"/>
    </xf>
    <xf numFmtId="0" fontId="34" fillId="0" borderId="0" xfId="43" applyFont="1" applyAlignment="1">
      <alignment horizontal="right"/>
    </xf>
    <xf numFmtId="0" fontId="35" fillId="0" borderId="0" xfId="43" applyFont="1" applyAlignment="1">
      <alignment horizontal="center"/>
    </xf>
    <xf numFmtId="0" fontId="35" fillId="0" borderId="0" xfId="43" applyFont="1"/>
    <xf numFmtId="0" fontId="3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43" applyFont="1"/>
    <xf numFmtId="0" fontId="39" fillId="0" borderId="0" xfId="43" applyFont="1"/>
  </cellXfs>
  <cellStyles count="44">
    <cellStyle name="20% — akcent 1" xfId="2"/>
    <cellStyle name="20% — akcent 2" xfId="3"/>
    <cellStyle name="20% — akcent 3" xfId="4"/>
    <cellStyle name="20% — akcent 4" xfId="5"/>
    <cellStyle name="20% — akcent 5" xfId="6"/>
    <cellStyle name="20% — akcent 6" xfId="7"/>
    <cellStyle name="40% — akcent 1" xfId="8"/>
    <cellStyle name="40% — akcent 2" xfId="9"/>
    <cellStyle name="40% — akcent 3" xfId="10"/>
    <cellStyle name="40% — akcent 4" xfId="11"/>
    <cellStyle name="40% — akcent 5" xfId="12"/>
    <cellStyle name="40% — akcent 6" xfId="13"/>
    <cellStyle name="60% — akcent 1" xfId="14"/>
    <cellStyle name="60% — akcent 2" xfId="15"/>
    <cellStyle name="60% — akcent 3" xfId="16"/>
    <cellStyle name="60% — akcent 4" xfId="17"/>
    <cellStyle name="60% — akcent 5" xfId="18"/>
    <cellStyle name="60% — akcent 6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y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y" xfId="35"/>
    <cellStyle name="Normalny" xfId="0" builtinId="0"/>
    <cellStyle name="Normalny 2" xfId="1"/>
    <cellStyle name="Normalny 3" xfId="43"/>
    <cellStyle name="Obliczenia 2" xfId="36"/>
    <cellStyle name="Suma 2" xfId="37"/>
    <cellStyle name="Tekst objaśnienia 2" xfId="38"/>
    <cellStyle name="Tekst ostrzeżenia 2" xfId="39"/>
    <cellStyle name="Tytuł 2" xfId="40"/>
    <cellStyle name="Uwaga 2" xfId="41"/>
    <cellStyle name="Zły" xfId="42"/>
  </cellStyles>
  <dxfs count="4"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righ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255" justifyLastLine="0" shrinkToFit="0" mergeCell="0" readingOrder="0"/>
    </dxf>
    <dxf>
      <alignment horizontal="right" vertical="bottom" textRotation="0" wrapText="0" indent="0" relativeIndent="255" justifyLastLine="0" shrinkToFit="0" mergeCell="0" readingOrder="0"/>
    </dxf>
  </dxfs>
  <tableStyles count="0" defaultTableStyle="TableStyleMedium2" defaultPivotStyle="PivotStyleMedium9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5:I32" totalsRowShown="0" headerRowCellStyle="Dobre" dataCellStyle="Dobre">
  <autoFilter ref="A5:I32">
    <filterColumn colId="7"/>
  </autoFilter>
  <tableColumns count="9">
    <tableColumn id="1" name="L,p," dataCellStyle="Normalny 3">
      <calculatedColumnFormula>A5+1</calculatedColumnFormula>
    </tableColumn>
    <tableColumn id="2" name="Nazwiko" dataCellStyle="Normalny 3"/>
    <tableColumn id="3" name="Imię" dataCellStyle="Normalny 3"/>
    <tableColumn id="4" name="ZAL-I" dataCellStyle="Normalny 3"/>
    <tableColumn id="5" name="Punkty" dataDxfId="3" dataCellStyle="Normalny 3"/>
    <tableColumn id="6" name="Zal-II" dataDxfId="2" dataCellStyle="Normalny 3"/>
    <tableColumn id="7" name="Lab" dataDxfId="1" dataCellStyle="Normalny 3"/>
    <tableColumn id="15" name="Wyklad" dataCellStyle="Normalny 3"/>
    <tableColumn id="8" name="Usos" dataDxfId="0" dataCellStyle="Normalny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1"/>
  <sheetViews>
    <sheetView topLeftCell="A18" zoomScale="70" zoomScaleNormal="70" workbookViewId="0">
      <selection activeCell="B20" sqref="B20:C30"/>
    </sheetView>
  </sheetViews>
  <sheetFormatPr defaultRowHeight="15"/>
  <cols>
    <col min="1" max="1" width="4" customWidth="1"/>
    <col min="2" max="2" width="13.28515625" bestFit="1" customWidth="1"/>
    <col min="3" max="3" width="11.5703125" bestFit="1" customWidth="1"/>
    <col min="4" max="4" width="10" bestFit="1" customWidth="1"/>
    <col min="5" max="5" width="4.28515625" bestFit="1" customWidth="1"/>
    <col min="6" max="11" width="5.28515625" bestFit="1" customWidth="1"/>
    <col min="12" max="14" width="5.7109375" bestFit="1" customWidth="1"/>
  </cols>
  <sheetData>
    <row r="1" spans="1:15">
      <c r="A1" t="s">
        <v>70</v>
      </c>
      <c r="E1" t="s">
        <v>71</v>
      </c>
    </row>
    <row r="2" spans="1:15" ht="20.100000000000001" customHeight="1">
      <c r="A2" t="s">
        <v>72</v>
      </c>
    </row>
    <row r="3" spans="1:15" ht="20.100000000000001" customHeight="1">
      <c r="A3" t="s">
        <v>73</v>
      </c>
    </row>
    <row r="4" spans="1:15" ht="20.100000000000001" customHeight="1">
      <c r="A4" s="15" t="s">
        <v>74</v>
      </c>
      <c r="B4" s="15" t="s">
        <v>1</v>
      </c>
      <c r="C4" s="15" t="s">
        <v>2</v>
      </c>
      <c r="D4" s="15" t="s">
        <v>45</v>
      </c>
      <c r="E4" s="27" t="s">
        <v>75</v>
      </c>
      <c r="F4" s="15" t="s">
        <v>76</v>
      </c>
      <c r="G4" s="15" t="s">
        <v>77</v>
      </c>
      <c r="H4" s="15" t="s">
        <v>78</v>
      </c>
      <c r="I4" s="15" t="s">
        <v>79</v>
      </c>
      <c r="J4" s="15" t="s">
        <v>80</v>
      </c>
      <c r="K4" s="15" t="s">
        <v>81</v>
      </c>
      <c r="L4" s="15" t="s">
        <v>82</v>
      </c>
      <c r="M4" s="15" t="s">
        <v>46</v>
      </c>
      <c r="N4" s="15" t="s">
        <v>47</v>
      </c>
      <c r="O4" s="15" t="s">
        <v>48</v>
      </c>
    </row>
    <row r="5" spans="1:15" ht="20.100000000000001" customHeight="1">
      <c r="A5" s="28">
        <v>1</v>
      </c>
      <c r="B5" s="28" t="s">
        <v>83</v>
      </c>
      <c r="C5" s="28" t="s">
        <v>14</v>
      </c>
      <c r="D5" s="28">
        <v>148772</v>
      </c>
      <c r="E5" s="28">
        <v>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0.100000000000001" customHeight="1">
      <c r="A6" s="28">
        <v>2</v>
      </c>
      <c r="B6" s="28" t="s">
        <v>84</v>
      </c>
      <c r="C6" s="28" t="s">
        <v>65</v>
      </c>
      <c r="D6" s="28">
        <v>148774</v>
      </c>
      <c r="E6" s="28">
        <v>1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0.100000000000001" customHeight="1">
      <c r="A7" s="28">
        <v>3</v>
      </c>
      <c r="B7" s="28" t="s">
        <v>85</v>
      </c>
      <c r="C7" s="28" t="s">
        <v>3</v>
      </c>
      <c r="D7" s="28">
        <v>148792</v>
      </c>
      <c r="E7" s="28">
        <v>1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100000000000001" customHeight="1">
      <c r="A8" s="28">
        <v>4</v>
      </c>
      <c r="B8" s="28" t="s">
        <v>86</v>
      </c>
      <c r="C8" s="28" t="s">
        <v>87</v>
      </c>
      <c r="D8" s="28">
        <v>162528</v>
      </c>
      <c r="E8" s="28">
        <v>1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0.100000000000001" customHeight="1">
      <c r="A9" s="28">
        <v>5</v>
      </c>
      <c r="B9" s="28" t="s">
        <v>88</v>
      </c>
      <c r="C9" s="28" t="s">
        <v>15</v>
      </c>
      <c r="D9" s="28">
        <v>148814</v>
      </c>
      <c r="E9" s="28">
        <v>1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0.100000000000001" customHeight="1">
      <c r="A10" s="28">
        <v>6</v>
      </c>
      <c r="B10" s="28" t="s">
        <v>89</v>
      </c>
      <c r="C10" s="28" t="s">
        <v>3</v>
      </c>
      <c r="D10" s="28">
        <v>148818</v>
      </c>
      <c r="E10" s="28">
        <v>1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0.100000000000001" customHeight="1">
      <c r="A11" s="28">
        <v>7</v>
      </c>
      <c r="B11" s="28" t="s">
        <v>90</v>
      </c>
      <c r="C11" s="28" t="s">
        <v>3</v>
      </c>
      <c r="D11" s="28">
        <v>148835</v>
      </c>
      <c r="E11" s="28"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0.100000000000001" customHeight="1">
      <c r="A12" s="28">
        <v>8</v>
      </c>
      <c r="B12" s="28" t="s">
        <v>91</v>
      </c>
      <c r="C12" s="28" t="s">
        <v>68</v>
      </c>
      <c r="D12" s="28">
        <v>148836</v>
      </c>
      <c r="E12" s="28"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0.100000000000001" customHeight="1">
      <c r="A13" s="28">
        <v>9</v>
      </c>
      <c r="B13" s="28" t="s">
        <v>92</v>
      </c>
      <c r="C13" s="28" t="s">
        <v>93</v>
      </c>
      <c r="D13" s="28">
        <v>130379</v>
      </c>
      <c r="E13" s="28">
        <v>1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0.100000000000001" customHeight="1">
      <c r="A14" s="28">
        <v>10</v>
      </c>
      <c r="B14" s="28" t="s">
        <v>94</v>
      </c>
      <c r="C14" s="28" t="s">
        <v>3</v>
      </c>
      <c r="D14" s="28">
        <v>148850</v>
      </c>
      <c r="E14" s="28">
        <v>1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0.100000000000001" customHeight="1">
      <c r="A15" s="28">
        <v>11</v>
      </c>
      <c r="B15" s="28" t="s">
        <v>95</v>
      </c>
      <c r="C15" s="28" t="s">
        <v>66</v>
      </c>
      <c r="D15" s="28">
        <v>147009</v>
      </c>
      <c r="E15" s="28">
        <v>1</v>
      </c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0.100000000000001" customHeight="1">
      <c r="A16" s="28">
        <v>12</v>
      </c>
      <c r="B16" s="28" t="s">
        <v>96</v>
      </c>
      <c r="C16" s="28" t="s">
        <v>15</v>
      </c>
      <c r="D16" s="28">
        <v>148901</v>
      </c>
      <c r="E16" s="28"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0.100000000000001" customHeight="1">
      <c r="A17" s="28">
        <v>13</v>
      </c>
      <c r="B17" s="28" t="s">
        <v>97</v>
      </c>
      <c r="C17" s="28" t="s">
        <v>64</v>
      </c>
      <c r="D17" s="28">
        <v>148905</v>
      </c>
      <c r="E17" s="28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0.100000000000001" customHeight="1">
      <c r="A18" s="28">
        <v>14</v>
      </c>
      <c r="B18" s="28" t="s">
        <v>98</v>
      </c>
      <c r="C18" s="28" t="s">
        <v>99</v>
      </c>
      <c r="D18" s="28">
        <v>133021</v>
      </c>
      <c r="E18" s="28"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0.100000000000001" customHeight="1">
      <c r="A19" s="28">
        <v>15</v>
      </c>
      <c r="B19" s="28" t="s">
        <v>100</v>
      </c>
      <c r="C19" s="28" t="s">
        <v>101</v>
      </c>
      <c r="D19" s="28">
        <v>130405</v>
      </c>
      <c r="E19" s="28">
        <v>1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0.100000000000001" customHeight="1">
      <c r="A20" s="28">
        <v>16</v>
      </c>
      <c r="B20" s="28" t="s">
        <v>102</v>
      </c>
      <c r="C20" s="28" t="s">
        <v>15</v>
      </c>
      <c r="D20" s="28">
        <v>148790</v>
      </c>
      <c r="E20" s="28">
        <v>2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0.100000000000001" customHeight="1">
      <c r="A21" s="28">
        <v>17</v>
      </c>
      <c r="B21" s="28" t="s">
        <v>103</v>
      </c>
      <c r="C21" s="28" t="s">
        <v>104</v>
      </c>
      <c r="D21" s="28">
        <v>146962</v>
      </c>
      <c r="E21" s="28">
        <v>2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0.100000000000001" customHeight="1">
      <c r="A22" s="28">
        <v>18</v>
      </c>
      <c r="B22" s="28" t="s">
        <v>105</v>
      </c>
      <c r="C22" s="28" t="s">
        <v>69</v>
      </c>
      <c r="D22" s="28">
        <v>143957</v>
      </c>
      <c r="E22" s="28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0.100000000000001" customHeight="1">
      <c r="A23" s="28">
        <v>19</v>
      </c>
      <c r="B23" s="28" t="s">
        <v>106</v>
      </c>
      <c r="C23" s="28" t="s">
        <v>3</v>
      </c>
      <c r="D23" s="28">
        <v>143965</v>
      </c>
      <c r="E23" s="28">
        <v>2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0.100000000000001" customHeight="1">
      <c r="A24" s="28">
        <v>20</v>
      </c>
      <c r="B24" s="28" t="s">
        <v>107</v>
      </c>
      <c r="C24" s="28" t="s">
        <v>4</v>
      </c>
      <c r="D24" s="28">
        <v>143971</v>
      </c>
      <c r="E24" s="28">
        <v>2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0.100000000000001" customHeight="1">
      <c r="A25" s="28">
        <v>21</v>
      </c>
      <c r="B25" s="28" t="s">
        <v>108</v>
      </c>
      <c r="C25" s="28" t="s">
        <v>44</v>
      </c>
      <c r="D25" s="28">
        <v>143978</v>
      </c>
      <c r="E25" s="28">
        <v>2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0.100000000000001" customHeight="1">
      <c r="A26" s="28">
        <v>22</v>
      </c>
      <c r="B26" s="28" t="s">
        <v>109</v>
      </c>
      <c r="C26" s="28" t="s">
        <v>110</v>
      </c>
      <c r="D26" s="28">
        <v>144023</v>
      </c>
      <c r="E26" s="28">
        <v>2</v>
      </c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0.100000000000001" customHeight="1">
      <c r="A27" s="28">
        <v>23</v>
      </c>
      <c r="B27" s="28" t="s">
        <v>111</v>
      </c>
      <c r="C27" s="28" t="s">
        <v>67</v>
      </c>
      <c r="D27" s="28">
        <v>127257</v>
      </c>
      <c r="E27" s="28">
        <v>2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0.100000000000001" customHeight="1">
      <c r="A28" s="28">
        <v>24</v>
      </c>
      <c r="B28" s="28" t="s">
        <v>112</v>
      </c>
      <c r="C28" s="28" t="s">
        <v>113</v>
      </c>
      <c r="D28" s="28">
        <v>137509</v>
      </c>
      <c r="E28" s="28">
        <v>2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20.100000000000001" customHeight="1">
      <c r="A29" s="28">
        <v>25</v>
      </c>
      <c r="B29" s="28" t="s">
        <v>114</v>
      </c>
      <c r="C29" s="28" t="s">
        <v>65</v>
      </c>
      <c r="D29" s="28">
        <v>148907</v>
      </c>
      <c r="E29" s="28">
        <v>2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20.100000000000001" customHeight="1">
      <c r="A30" s="28">
        <v>26</v>
      </c>
      <c r="B30" s="28" t="s">
        <v>115</v>
      </c>
      <c r="C30" s="28" t="s">
        <v>68</v>
      </c>
      <c r="D30" s="28">
        <v>148923</v>
      </c>
      <c r="E30" s="28">
        <v>2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0.100000000000001" customHeight="1">
      <c r="A31" s="28">
        <v>27</v>
      </c>
      <c r="B31" s="28"/>
      <c r="C31" s="28"/>
      <c r="D31" s="28"/>
      <c r="E31" s="28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0.100000000000001" customHeight="1">
      <c r="A32" s="28">
        <v>28</v>
      </c>
      <c r="B32" s="28"/>
      <c r="C32" s="28"/>
      <c r="D32" s="28"/>
      <c r="E32" s="28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20.100000000000001" customHeight="1">
      <c r="A33" s="28">
        <v>29</v>
      </c>
      <c r="B33" s="28"/>
      <c r="C33" s="28"/>
      <c r="D33" s="28"/>
      <c r="E33" s="28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20.100000000000001" customHeight="1">
      <c r="A34" s="28">
        <v>30</v>
      </c>
      <c r="B34" s="28"/>
      <c r="C34" s="28"/>
      <c r="D34" s="28"/>
      <c r="E34" s="28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20.100000000000001" customHeight="1">
      <c r="A35" s="28">
        <v>31</v>
      </c>
      <c r="B35" s="28"/>
      <c r="C35" s="28"/>
      <c r="D35" s="28"/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20.100000000000001" customHeight="1">
      <c r="A36" s="28">
        <v>32</v>
      </c>
      <c r="B36" s="28"/>
      <c r="C36" s="28"/>
      <c r="D36" s="28"/>
      <c r="E36" s="28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20.100000000000001" customHeight="1">
      <c r="A37" s="28">
        <v>33</v>
      </c>
      <c r="B37" s="28"/>
      <c r="C37" s="28"/>
      <c r="D37" s="28"/>
      <c r="E37" s="28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20.100000000000001" customHeight="1">
      <c r="A38" s="28">
        <v>34</v>
      </c>
      <c r="B38" s="28"/>
      <c r="C38" s="28"/>
      <c r="D38" s="28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20.100000000000001" customHeight="1">
      <c r="A39" s="28">
        <v>35</v>
      </c>
      <c r="B39" s="28"/>
      <c r="C39" s="28"/>
      <c r="D39" s="28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28">
        <v>36</v>
      </c>
      <c r="B40" s="28"/>
      <c r="C40" s="28"/>
      <c r="D40" s="28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28">
        <v>37</v>
      </c>
      <c r="B41" s="28"/>
      <c r="C41" s="28"/>
      <c r="D41" s="28"/>
      <c r="E41" s="28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40"/>
  <sheetViews>
    <sheetView topLeftCell="R28" zoomScale="80" zoomScaleNormal="80" workbookViewId="0">
      <selection activeCell="Y38" sqref="Y38:Y52"/>
    </sheetView>
  </sheetViews>
  <sheetFormatPr defaultRowHeight="15"/>
  <cols>
    <col min="1" max="1" width="19.28515625" bestFit="1" customWidth="1"/>
    <col min="2" max="2" width="12.85546875" bestFit="1" customWidth="1"/>
    <col min="3" max="3" width="10.7109375" bestFit="1" customWidth="1"/>
    <col min="4" max="4" width="4.28515625" bestFit="1" customWidth="1"/>
    <col min="5" max="5" width="4.5703125" customWidth="1"/>
    <col min="6" max="6" width="4.28515625" bestFit="1" customWidth="1"/>
    <col min="7" max="7" width="4.5703125" customWidth="1"/>
    <col min="8" max="8" width="5" bestFit="1" customWidth="1"/>
    <col min="9" max="11" width="4.5703125" bestFit="1" customWidth="1"/>
    <col min="12" max="12" width="7.85546875" bestFit="1" customWidth="1"/>
    <col min="13" max="14" width="4.5703125" bestFit="1" customWidth="1"/>
    <col min="15" max="16" width="10.28515625" bestFit="1" customWidth="1"/>
    <col min="17" max="17" width="10.5703125" bestFit="1" customWidth="1"/>
    <col min="18" max="18" width="11.7109375" bestFit="1" customWidth="1"/>
    <col min="19" max="19" width="14.28515625" customWidth="1"/>
    <col min="20" max="20" width="14" bestFit="1" customWidth="1"/>
    <col min="21" max="21" width="14.28515625" bestFit="1" customWidth="1"/>
    <col min="22" max="22" width="16.28515625" bestFit="1" customWidth="1"/>
    <col min="23" max="23" width="14.85546875" bestFit="1" customWidth="1"/>
    <col min="24" max="24" width="15.5703125" bestFit="1" customWidth="1"/>
    <col min="25" max="26" width="20.140625" bestFit="1" customWidth="1"/>
    <col min="27" max="27" width="12.28515625" bestFit="1" customWidth="1"/>
    <col min="28" max="28" width="14.5703125" bestFit="1" customWidth="1"/>
    <col min="29" max="29" width="15" bestFit="1" customWidth="1"/>
    <col min="30" max="30" width="16.7109375" bestFit="1" customWidth="1"/>
    <col min="31" max="31" width="15" bestFit="1" customWidth="1"/>
    <col min="32" max="32" width="23.42578125" bestFit="1" customWidth="1"/>
  </cols>
  <sheetData>
    <row r="1" spans="1:32">
      <c r="A1" s="17" t="s">
        <v>50</v>
      </c>
      <c r="U1" t="s">
        <v>30</v>
      </c>
      <c r="V1">
        <v>0.3</v>
      </c>
      <c r="W1" t="s">
        <v>28</v>
      </c>
      <c r="X1">
        <v>7</v>
      </c>
      <c r="Y1" t="s">
        <v>29</v>
      </c>
      <c r="Z1">
        <v>0.5</v>
      </c>
      <c r="AA1" t="s">
        <v>35</v>
      </c>
      <c r="AB1">
        <v>0.5</v>
      </c>
    </row>
    <row r="2" spans="1:32">
      <c r="A2" s="1" t="s">
        <v>0</v>
      </c>
      <c r="B2" s="1" t="s">
        <v>1</v>
      </c>
      <c r="C2" s="1" t="s">
        <v>2</v>
      </c>
      <c r="D2" s="1" t="s">
        <v>5</v>
      </c>
      <c r="E2" s="1" t="s">
        <v>6</v>
      </c>
      <c r="F2" s="1" t="s">
        <v>7</v>
      </c>
      <c r="G2" s="14" t="s">
        <v>8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2" t="s">
        <v>22</v>
      </c>
      <c r="O2" s="1" t="s">
        <v>9</v>
      </c>
      <c r="P2" s="1" t="s">
        <v>10</v>
      </c>
      <c r="Q2" s="1" t="s">
        <v>11</v>
      </c>
      <c r="R2" s="1" t="s">
        <v>12</v>
      </c>
      <c r="S2" s="2" t="s">
        <v>23</v>
      </c>
      <c r="T2" s="2" t="s">
        <v>24</v>
      </c>
      <c r="U2" s="12" t="s">
        <v>13</v>
      </c>
      <c r="V2" s="2" t="s">
        <v>31</v>
      </c>
      <c r="W2" s="2" t="s">
        <v>27</v>
      </c>
      <c r="X2" s="12" t="s">
        <v>38</v>
      </c>
      <c r="Y2" s="1" t="s">
        <v>32</v>
      </c>
      <c r="Z2" s="2" t="s">
        <v>26</v>
      </c>
      <c r="AA2" s="1" t="s">
        <v>25</v>
      </c>
      <c r="AB2" s="10" t="s">
        <v>33</v>
      </c>
      <c r="AC2" s="10" t="s">
        <v>36</v>
      </c>
      <c r="AD2" s="10" t="s">
        <v>37</v>
      </c>
      <c r="AE2" s="10" t="s">
        <v>25</v>
      </c>
      <c r="AF2" s="15" t="s">
        <v>42</v>
      </c>
    </row>
    <row r="3" spans="1:32">
      <c r="A3" s="1">
        <v>1</v>
      </c>
      <c r="B3" s="28" t="s">
        <v>83</v>
      </c>
      <c r="C3" s="28" t="s">
        <v>14</v>
      </c>
      <c r="D3" s="1">
        <v>1</v>
      </c>
      <c r="E3" s="1">
        <v>1</v>
      </c>
      <c r="F3" s="1">
        <v>1</v>
      </c>
      <c r="G3" s="14"/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/>
      <c r="P3" s="1"/>
      <c r="Q3" s="1"/>
      <c r="R3" s="1"/>
      <c r="S3" s="1"/>
      <c r="T3" s="1"/>
      <c r="U3" s="13">
        <f t="shared" ref="U3:U12" si="0">(O3/6+P3/6+Q3/6+R3/6+S3/6+T3/6)/6</f>
        <v>0</v>
      </c>
      <c r="V3" s="1">
        <f t="shared" ref="V3:V12" si="1">U3+$V$1</f>
        <v>0.3</v>
      </c>
      <c r="W3" s="1">
        <f ca="1">OFFSET(W20,0,W20)</f>
        <v>0</v>
      </c>
      <c r="X3" s="13">
        <f ca="1">5*W3/$X$1</f>
        <v>0</v>
      </c>
      <c r="Y3" s="1">
        <f ca="1">X3+$Z$1</f>
        <v>0.5</v>
      </c>
      <c r="Z3" s="1">
        <f ca="1">V3*Y3</f>
        <v>0.15</v>
      </c>
      <c r="AA3" s="1">
        <f ca="1">MROUND(Z3,0.5)</f>
        <v>0</v>
      </c>
      <c r="AB3" s="11">
        <f t="shared" ref="AB3:AB12" ca="1" si="2">IF(AA3&lt;=2.5,2,AA3)</f>
        <v>2</v>
      </c>
      <c r="AC3" s="11">
        <f ca="1">IF(AB3&gt;=5,5,AB3)</f>
        <v>2</v>
      </c>
      <c r="AD3" s="11">
        <f ca="1">AC3-$AB$1*(W20-1)</f>
        <v>2</v>
      </c>
      <c r="AE3" s="1">
        <f ca="1">IF(AND(AC3&gt;=3,AD3&lt;3),3,AD3)</f>
        <v>2</v>
      </c>
      <c r="AF3" s="16">
        <f t="shared" ref="AF3:AF12" ca="1" si="3">IF(AE3&lt;=2.5,2,AE3)</f>
        <v>2</v>
      </c>
    </row>
    <row r="4" spans="1:32">
      <c r="A4" s="1">
        <v>2</v>
      </c>
      <c r="B4" s="28" t="s">
        <v>84</v>
      </c>
      <c r="C4" s="28" t="s">
        <v>65</v>
      </c>
      <c r="D4" s="1">
        <v>1</v>
      </c>
      <c r="E4" s="1">
        <v>1</v>
      </c>
      <c r="F4" s="1">
        <v>1</v>
      </c>
      <c r="G4" s="14">
        <v>1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5.5</v>
      </c>
      <c r="P4" s="1">
        <v>5</v>
      </c>
      <c r="Q4" s="1">
        <v>5</v>
      </c>
      <c r="R4" s="1">
        <v>4</v>
      </c>
      <c r="S4" s="1">
        <v>5</v>
      </c>
      <c r="T4" s="1">
        <v>4</v>
      </c>
      <c r="U4" s="13">
        <f t="shared" si="0"/>
        <v>0.79166666666666663</v>
      </c>
      <c r="V4" s="1">
        <f t="shared" si="1"/>
        <v>1.0916666666666666</v>
      </c>
      <c r="W4" s="1">
        <f t="shared" ref="W4:W17" ca="1" si="4">OFFSET(W21,0,W21)</f>
        <v>7</v>
      </c>
      <c r="X4" s="13">
        <f t="shared" ref="X4:X12" ca="1" si="5">5*W4/$X$1</f>
        <v>5</v>
      </c>
      <c r="Y4" s="1">
        <f t="shared" ref="Y4:Y12" ca="1" si="6">X4+$Z$1</f>
        <v>5.5</v>
      </c>
      <c r="Z4" s="1">
        <f t="shared" ref="Z4:Z12" ca="1" si="7">V4*Y4</f>
        <v>6.0041666666666664</v>
      </c>
      <c r="AA4" s="1">
        <f t="shared" ref="AA4:AA12" ca="1" si="8">MROUND(Z4,0.5)</f>
        <v>6</v>
      </c>
      <c r="AB4" s="11">
        <f t="shared" ca="1" si="2"/>
        <v>6</v>
      </c>
      <c r="AC4" s="11">
        <f t="shared" ref="AC4:AC12" ca="1" si="9">IF(AB4&gt;=5,5,AB4)</f>
        <v>5</v>
      </c>
      <c r="AD4" s="11">
        <f t="shared" ref="AD4:AD12" ca="1" si="10">AC4-$AB$1*(W21-1)</f>
        <v>5</v>
      </c>
      <c r="AE4" s="1">
        <f t="shared" ref="AE4:AE12" ca="1" si="11">IF(AND(AC4&gt;=3,AD4&lt;3),3,AD4)</f>
        <v>5</v>
      </c>
      <c r="AF4" s="16">
        <f t="shared" ca="1" si="3"/>
        <v>5</v>
      </c>
    </row>
    <row r="5" spans="1:32">
      <c r="A5" s="1">
        <v>3</v>
      </c>
      <c r="B5" s="28" t="s">
        <v>85</v>
      </c>
      <c r="C5" s="28" t="s">
        <v>3</v>
      </c>
      <c r="D5" s="1">
        <v>1</v>
      </c>
      <c r="E5" s="1">
        <v>1</v>
      </c>
      <c r="F5" s="1">
        <v>1</v>
      </c>
      <c r="G5" s="14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5.5</v>
      </c>
      <c r="P5" s="1">
        <v>5</v>
      </c>
      <c r="Q5" s="1">
        <v>5</v>
      </c>
      <c r="R5" s="1">
        <v>4</v>
      </c>
      <c r="S5" s="1">
        <v>5</v>
      </c>
      <c r="T5" s="1">
        <v>4</v>
      </c>
      <c r="U5" s="13">
        <f t="shared" si="0"/>
        <v>0.79166666666666663</v>
      </c>
      <c r="V5" s="1">
        <f t="shared" si="1"/>
        <v>1.0916666666666666</v>
      </c>
      <c r="W5" s="1">
        <f t="shared" ca="1" si="4"/>
        <v>7</v>
      </c>
      <c r="X5" s="13">
        <f t="shared" ca="1" si="5"/>
        <v>5</v>
      </c>
      <c r="Y5" s="1">
        <f t="shared" ca="1" si="6"/>
        <v>5.5</v>
      </c>
      <c r="Z5" s="1">
        <f t="shared" ca="1" si="7"/>
        <v>6.0041666666666664</v>
      </c>
      <c r="AA5" s="1">
        <f t="shared" ca="1" si="8"/>
        <v>6</v>
      </c>
      <c r="AB5" s="11">
        <f t="shared" ca="1" si="2"/>
        <v>6</v>
      </c>
      <c r="AC5" s="11">
        <f t="shared" ca="1" si="9"/>
        <v>5</v>
      </c>
      <c r="AD5" s="11">
        <f t="shared" ca="1" si="10"/>
        <v>5</v>
      </c>
      <c r="AE5" s="1">
        <f t="shared" ca="1" si="11"/>
        <v>5</v>
      </c>
      <c r="AF5" s="16">
        <f t="shared" ca="1" si="3"/>
        <v>5</v>
      </c>
    </row>
    <row r="6" spans="1:32">
      <c r="A6" s="1">
        <v>4</v>
      </c>
      <c r="B6" s="28" t="s">
        <v>86</v>
      </c>
      <c r="C6" s="28" t="s">
        <v>87</v>
      </c>
      <c r="D6" s="1">
        <v>1</v>
      </c>
      <c r="E6" s="1">
        <v>1</v>
      </c>
      <c r="F6" s="1">
        <v>1</v>
      </c>
      <c r="G6" s="14">
        <v>2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5</v>
      </c>
      <c r="P6" s="1">
        <v>5.5</v>
      </c>
      <c r="Q6" s="2">
        <v>5.5</v>
      </c>
      <c r="R6" s="1">
        <v>4.5</v>
      </c>
      <c r="S6" s="1">
        <v>5</v>
      </c>
      <c r="T6" s="1">
        <v>5</v>
      </c>
      <c r="U6" s="13">
        <f t="shared" si="0"/>
        <v>0.84722222222222221</v>
      </c>
      <c r="V6" s="1">
        <f t="shared" si="1"/>
        <v>1.1472222222222221</v>
      </c>
      <c r="W6" s="1">
        <f t="shared" ca="1" si="4"/>
        <v>7</v>
      </c>
      <c r="X6" s="13">
        <f t="shared" ca="1" si="5"/>
        <v>5</v>
      </c>
      <c r="Y6" s="1">
        <f t="shared" ca="1" si="6"/>
        <v>5.5</v>
      </c>
      <c r="Z6" s="1">
        <f t="shared" ca="1" si="7"/>
        <v>6.3097222222222218</v>
      </c>
      <c r="AA6" s="1">
        <f t="shared" ca="1" si="8"/>
        <v>6.5</v>
      </c>
      <c r="AB6" s="11">
        <f t="shared" ca="1" si="2"/>
        <v>6.5</v>
      </c>
      <c r="AC6" s="11">
        <f t="shared" ca="1" si="9"/>
        <v>5</v>
      </c>
      <c r="AD6" s="11">
        <f t="shared" ca="1" si="10"/>
        <v>5</v>
      </c>
      <c r="AE6" s="1">
        <f t="shared" ca="1" si="11"/>
        <v>5</v>
      </c>
      <c r="AF6" s="16">
        <f t="shared" ca="1" si="3"/>
        <v>5</v>
      </c>
    </row>
    <row r="7" spans="1:32">
      <c r="A7" s="1">
        <v>5</v>
      </c>
      <c r="B7" s="28" t="s">
        <v>88</v>
      </c>
      <c r="C7" s="28" t="s">
        <v>15</v>
      </c>
      <c r="D7" s="1">
        <v>1</v>
      </c>
      <c r="E7" s="1">
        <v>1</v>
      </c>
      <c r="F7" s="1">
        <v>1</v>
      </c>
      <c r="G7" s="14" t="s">
        <v>119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/>
      <c r="P7" s="2"/>
      <c r="Q7" s="1"/>
      <c r="R7" s="1"/>
      <c r="S7" s="1"/>
      <c r="T7" s="1"/>
      <c r="U7" s="13">
        <f t="shared" si="0"/>
        <v>0</v>
      </c>
      <c r="V7" s="1">
        <f t="shared" si="1"/>
        <v>0.3</v>
      </c>
      <c r="W7" s="1">
        <f t="shared" ca="1" si="4"/>
        <v>0</v>
      </c>
      <c r="X7" s="13">
        <f t="shared" ca="1" si="5"/>
        <v>0</v>
      </c>
      <c r="Y7" s="1">
        <f t="shared" ca="1" si="6"/>
        <v>0.5</v>
      </c>
      <c r="Z7" s="1">
        <f t="shared" ca="1" si="7"/>
        <v>0.15</v>
      </c>
      <c r="AA7" s="1">
        <f t="shared" ca="1" si="8"/>
        <v>0</v>
      </c>
      <c r="AB7" s="11">
        <f t="shared" ca="1" si="2"/>
        <v>2</v>
      </c>
      <c r="AC7" s="11">
        <f t="shared" ca="1" si="9"/>
        <v>2</v>
      </c>
      <c r="AD7" s="11">
        <f t="shared" ca="1" si="10"/>
        <v>2</v>
      </c>
      <c r="AE7" s="1">
        <f t="shared" ca="1" si="11"/>
        <v>2</v>
      </c>
      <c r="AF7" s="16">
        <f t="shared" ca="1" si="3"/>
        <v>2</v>
      </c>
    </row>
    <row r="8" spans="1:32">
      <c r="A8" s="1">
        <v>6</v>
      </c>
      <c r="B8" s="28" t="s">
        <v>89</v>
      </c>
      <c r="C8" s="28" t="s">
        <v>3</v>
      </c>
      <c r="D8" s="1">
        <v>1</v>
      </c>
      <c r="E8" s="1">
        <v>1</v>
      </c>
      <c r="F8" s="1">
        <v>1</v>
      </c>
      <c r="G8" s="14">
        <v>1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5.5</v>
      </c>
      <c r="P8" s="1">
        <v>5</v>
      </c>
      <c r="Q8" s="2">
        <v>5</v>
      </c>
      <c r="R8" s="1">
        <v>4</v>
      </c>
      <c r="S8" s="1">
        <v>5</v>
      </c>
      <c r="T8" s="1">
        <v>4</v>
      </c>
      <c r="U8" s="13">
        <f t="shared" si="0"/>
        <v>0.79166666666666663</v>
      </c>
      <c r="V8" s="1">
        <f t="shared" si="1"/>
        <v>1.0916666666666666</v>
      </c>
      <c r="W8" s="1">
        <f t="shared" ca="1" si="4"/>
        <v>6</v>
      </c>
      <c r="X8" s="13">
        <f t="shared" ca="1" si="5"/>
        <v>4.2857142857142856</v>
      </c>
      <c r="Y8" s="1">
        <f t="shared" ca="1" si="6"/>
        <v>4.7857142857142856</v>
      </c>
      <c r="Z8" s="1">
        <f t="shared" ca="1" si="7"/>
        <v>5.2244047619047613</v>
      </c>
      <c r="AA8" s="1">
        <f t="shared" ca="1" si="8"/>
        <v>5</v>
      </c>
      <c r="AB8" s="11">
        <f t="shared" ca="1" si="2"/>
        <v>5</v>
      </c>
      <c r="AC8" s="11">
        <f t="shared" ca="1" si="9"/>
        <v>5</v>
      </c>
      <c r="AD8" s="11">
        <f t="shared" ca="1" si="10"/>
        <v>5</v>
      </c>
      <c r="AE8" s="1">
        <f t="shared" ca="1" si="11"/>
        <v>5</v>
      </c>
      <c r="AF8" s="16">
        <f t="shared" ca="1" si="3"/>
        <v>5</v>
      </c>
    </row>
    <row r="9" spans="1:32">
      <c r="A9" s="1">
        <v>7</v>
      </c>
      <c r="B9" s="28" t="s">
        <v>90</v>
      </c>
      <c r="C9" s="28" t="s">
        <v>3</v>
      </c>
      <c r="D9" s="1">
        <v>1</v>
      </c>
      <c r="E9" s="1">
        <v>1</v>
      </c>
      <c r="F9" s="1">
        <v>1</v>
      </c>
      <c r="G9" s="14">
        <v>2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5</v>
      </c>
      <c r="P9" s="2">
        <v>5.5</v>
      </c>
      <c r="Q9" s="1">
        <v>5.5</v>
      </c>
      <c r="R9" s="1">
        <v>4.5</v>
      </c>
      <c r="S9" s="1">
        <v>5</v>
      </c>
      <c r="T9" s="1">
        <v>5</v>
      </c>
      <c r="U9" s="13">
        <f t="shared" si="0"/>
        <v>0.84722222222222221</v>
      </c>
      <c r="V9" s="1">
        <f t="shared" si="1"/>
        <v>1.1472222222222221</v>
      </c>
      <c r="W9" s="1">
        <f t="shared" ca="1" si="4"/>
        <v>7</v>
      </c>
      <c r="X9" s="13">
        <f t="shared" ca="1" si="5"/>
        <v>5</v>
      </c>
      <c r="Y9" s="1">
        <f t="shared" ca="1" si="6"/>
        <v>5.5</v>
      </c>
      <c r="Z9" s="1">
        <f t="shared" ca="1" si="7"/>
        <v>6.3097222222222218</v>
      </c>
      <c r="AA9" s="1">
        <f t="shared" ca="1" si="8"/>
        <v>6.5</v>
      </c>
      <c r="AB9" s="11">
        <f t="shared" ca="1" si="2"/>
        <v>6.5</v>
      </c>
      <c r="AC9" s="11">
        <f t="shared" ca="1" si="9"/>
        <v>5</v>
      </c>
      <c r="AD9" s="11">
        <f t="shared" ca="1" si="10"/>
        <v>5</v>
      </c>
      <c r="AE9" s="1">
        <f t="shared" ca="1" si="11"/>
        <v>5</v>
      </c>
      <c r="AF9" s="16">
        <f t="shared" ca="1" si="3"/>
        <v>5</v>
      </c>
    </row>
    <row r="10" spans="1:32">
      <c r="A10" s="1">
        <v>8</v>
      </c>
      <c r="B10" s="28" t="s">
        <v>91</v>
      </c>
      <c r="C10" s="28" t="s">
        <v>68</v>
      </c>
      <c r="D10" s="1">
        <v>1</v>
      </c>
      <c r="E10" s="1">
        <v>1</v>
      </c>
      <c r="F10" s="1">
        <v>1</v>
      </c>
      <c r="G10" s="14">
        <v>2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5</v>
      </c>
      <c r="P10" s="1">
        <v>5.5</v>
      </c>
      <c r="Q10" s="2">
        <v>5.5</v>
      </c>
      <c r="R10" s="1">
        <v>4.5</v>
      </c>
      <c r="S10" s="1">
        <v>5</v>
      </c>
      <c r="T10" s="1">
        <v>5</v>
      </c>
      <c r="U10" s="13">
        <f t="shared" si="0"/>
        <v>0.84722222222222221</v>
      </c>
      <c r="V10" s="1">
        <f t="shared" si="1"/>
        <v>1.1472222222222221</v>
      </c>
      <c r="W10" s="1">
        <f t="shared" ca="1" si="4"/>
        <v>6</v>
      </c>
      <c r="X10" s="13">
        <f t="shared" ca="1" si="5"/>
        <v>4.2857142857142856</v>
      </c>
      <c r="Y10" s="1">
        <f t="shared" ca="1" si="6"/>
        <v>4.7857142857142856</v>
      </c>
      <c r="Z10" s="1">
        <f t="shared" ca="1" si="7"/>
        <v>5.4902777777777771</v>
      </c>
      <c r="AA10" s="1">
        <f t="shared" ca="1" si="8"/>
        <v>5.5</v>
      </c>
      <c r="AB10" s="11">
        <f t="shared" ca="1" si="2"/>
        <v>5.5</v>
      </c>
      <c r="AC10" s="11">
        <f t="shared" ca="1" si="9"/>
        <v>5</v>
      </c>
      <c r="AD10" s="11">
        <f t="shared" ca="1" si="10"/>
        <v>5</v>
      </c>
      <c r="AE10" s="1">
        <f t="shared" ca="1" si="11"/>
        <v>5</v>
      </c>
      <c r="AF10" s="16">
        <f t="shared" ca="1" si="3"/>
        <v>5</v>
      </c>
    </row>
    <row r="11" spans="1:32">
      <c r="A11" s="1">
        <v>9</v>
      </c>
      <c r="B11" s="28" t="s">
        <v>92</v>
      </c>
      <c r="C11" s="28" t="s">
        <v>93</v>
      </c>
      <c r="D11" s="1">
        <v>1</v>
      </c>
      <c r="E11" s="1">
        <v>1</v>
      </c>
      <c r="F11" s="1">
        <v>1</v>
      </c>
      <c r="G11" s="14">
        <v>3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4.5</v>
      </c>
      <c r="P11" s="2">
        <v>5</v>
      </c>
      <c r="Q11" s="2">
        <v>5</v>
      </c>
      <c r="R11" s="1">
        <v>4</v>
      </c>
      <c r="S11" s="1">
        <v>4</v>
      </c>
      <c r="T11" s="1">
        <v>4</v>
      </c>
      <c r="U11" s="13">
        <f t="shared" si="0"/>
        <v>0.73611111111111116</v>
      </c>
      <c r="V11" s="1">
        <f t="shared" si="1"/>
        <v>1.0361111111111112</v>
      </c>
      <c r="W11" s="1">
        <f t="shared" ca="1" si="4"/>
        <v>6</v>
      </c>
      <c r="X11" s="13">
        <f t="shared" ca="1" si="5"/>
        <v>4.2857142857142856</v>
      </c>
      <c r="Y11" s="1">
        <f t="shared" ca="1" si="6"/>
        <v>4.7857142857142856</v>
      </c>
      <c r="Z11" s="1">
        <f t="shared" ca="1" si="7"/>
        <v>4.9585317460317464</v>
      </c>
      <c r="AA11" s="1">
        <f t="shared" ca="1" si="8"/>
        <v>5</v>
      </c>
      <c r="AB11" s="11">
        <f t="shared" ca="1" si="2"/>
        <v>5</v>
      </c>
      <c r="AC11" s="11">
        <f t="shared" ca="1" si="9"/>
        <v>5</v>
      </c>
      <c r="AD11" s="11">
        <f t="shared" ca="1" si="10"/>
        <v>5</v>
      </c>
      <c r="AE11" s="1">
        <f t="shared" ca="1" si="11"/>
        <v>5</v>
      </c>
      <c r="AF11" s="16">
        <f t="shared" ca="1" si="3"/>
        <v>5</v>
      </c>
    </row>
    <row r="12" spans="1:32">
      <c r="A12" s="1">
        <v>10</v>
      </c>
      <c r="B12" s="28" t="s">
        <v>94</v>
      </c>
      <c r="C12" s="28" t="s">
        <v>3</v>
      </c>
      <c r="D12" s="1">
        <v>1</v>
      </c>
      <c r="E12" s="1">
        <v>1</v>
      </c>
      <c r="F12" s="1">
        <v>1</v>
      </c>
      <c r="G12" s="14">
        <v>2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5</v>
      </c>
      <c r="P12" s="1">
        <v>5.5</v>
      </c>
      <c r="Q12" s="2">
        <v>5.5</v>
      </c>
      <c r="R12" s="1">
        <v>4.5</v>
      </c>
      <c r="S12" s="1">
        <v>5</v>
      </c>
      <c r="T12" s="1">
        <v>5</v>
      </c>
      <c r="U12" s="13">
        <f t="shared" si="0"/>
        <v>0.84722222222222221</v>
      </c>
      <c r="V12" s="1">
        <f t="shared" si="1"/>
        <v>1.1472222222222221</v>
      </c>
      <c r="W12" s="1">
        <f t="shared" ca="1" si="4"/>
        <v>7</v>
      </c>
      <c r="X12" s="13">
        <f t="shared" ca="1" si="5"/>
        <v>5</v>
      </c>
      <c r="Y12" s="1">
        <f t="shared" ca="1" si="6"/>
        <v>5.5</v>
      </c>
      <c r="Z12" s="1">
        <f t="shared" ca="1" si="7"/>
        <v>6.3097222222222218</v>
      </c>
      <c r="AA12" s="1">
        <f t="shared" ca="1" si="8"/>
        <v>6.5</v>
      </c>
      <c r="AB12" s="11">
        <f t="shared" ca="1" si="2"/>
        <v>6.5</v>
      </c>
      <c r="AC12" s="11">
        <f t="shared" ca="1" si="9"/>
        <v>5</v>
      </c>
      <c r="AD12" s="11">
        <f t="shared" ca="1" si="10"/>
        <v>5</v>
      </c>
      <c r="AE12" s="1">
        <f t="shared" ca="1" si="11"/>
        <v>5</v>
      </c>
      <c r="AF12" s="16">
        <f t="shared" ca="1" si="3"/>
        <v>5</v>
      </c>
    </row>
    <row r="13" spans="1:32">
      <c r="A13" s="1">
        <v>11</v>
      </c>
      <c r="B13" s="28" t="s">
        <v>95</v>
      </c>
      <c r="C13" s="28" t="s">
        <v>66</v>
      </c>
      <c r="D13" s="1">
        <v>1</v>
      </c>
      <c r="E13" s="1">
        <v>1</v>
      </c>
      <c r="F13" s="1">
        <v>1</v>
      </c>
      <c r="G13" s="14">
        <v>3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4.5</v>
      </c>
      <c r="P13" s="1">
        <v>5</v>
      </c>
      <c r="Q13" s="2">
        <v>5</v>
      </c>
      <c r="R13" s="1">
        <v>4</v>
      </c>
      <c r="S13" s="1">
        <v>4</v>
      </c>
      <c r="T13" s="1">
        <v>4</v>
      </c>
      <c r="U13" s="13">
        <f t="shared" ref="U13:U17" si="12">(O13/6+P13/6+Q13/6+R13/6+S13/6+T13/6)/6</f>
        <v>0.73611111111111116</v>
      </c>
      <c r="V13" s="1">
        <f t="shared" ref="V13:V17" si="13">U13+$V$1</f>
        <v>1.0361111111111112</v>
      </c>
      <c r="W13" s="1">
        <f t="shared" ca="1" si="4"/>
        <v>7</v>
      </c>
      <c r="X13" s="13">
        <f t="shared" ref="X13:X17" ca="1" si="14">5*W13/$X$1</f>
        <v>5</v>
      </c>
      <c r="Y13" s="1">
        <f t="shared" ref="Y13:Y17" ca="1" si="15">X13+$Z$1</f>
        <v>5.5</v>
      </c>
      <c r="Z13" s="1">
        <f t="shared" ref="Z13:Z17" ca="1" si="16">V13*Y13</f>
        <v>5.698611111111112</v>
      </c>
      <c r="AA13" s="1">
        <f t="shared" ref="AA13:AA17" ca="1" si="17">MROUND(Z13,0.5)</f>
        <v>5.5</v>
      </c>
      <c r="AB13" s="11">
        <f t="shared" ref="AB13:AB17" ca="1" si="18">IF(AA13&lt;=2.5,2,AA13)</f>
        <v>5.5</v>
      </c>
      <c r="AC13" s="11">
        <f t="shared" ref="AC13:AC17" ca="1" si="19">IF(AB13&gt;=5,5,AB13)</f>
        <v>5</v>
      </c>
      <c r="AD13" s="11">
        <f t="shared" ref="AD13:AD17" ca="1" si="20">AC13-$AB$1*(W30-1)</f>
        <v>5</v>
      </c>
      <c r="AE13" s="1">
        <f t="shared" ref="AE13:AE17" ca="1" si="21">IF(AND(AC13&gt;=3,AD13&lt;3),3,AD13)</f>
        <v>5</v>
      </c>
      <c r="AF13" s="16">
        <f t="shared" ref="AF13:AF17" ca="1" si="22">IF(AE13&lt;=2.5,2,AE13)</f>
        <v>5</v>
      </c>
    </row>
    <row r="14" spans="1:32">
      <c r="A14" s="1">
        <v>12</v>
      </c>
      <c r="B14" s="28" t="s">
        <v>96</v>
      </c>
      <c r="C14" s="28" t="s">
        <v>15</v>
      </c>
      <c r="D14" s="1">
        <v>1</v>
      </c>
      <c r="E14" s="1">
        <v>1</v>
      </c>
      <c r="F14" s="1">
        <v>1</v>
      </c>
      <c r="G14" s="14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">
        <v>1</v>
      </c>
      <c r="O14" s="1">
        <v>5.5</v>
      </c>
      <c r="P14" s="1">
        <v>5</v>
      </c>
      <c r="Q14" s="2">
        <v>5</v>
      </c>
      <c r="R14" s="1">
        <v>4</v>
      </c>
      <c r="S14" s="1">
        <v>5</v>
      </c>
      <c r="T14" s="1">
        <v>4</v>
      </c>
      <c r="U14" s="13">
        <f t="shared" si="12"/>
        <v>0.79166666666666663</v>
      </c>
      <c r="V14" s="1">
        <f t="shared" si="13"/>
        <v>1.0916666666666666</v>
      </c>
      <c r="W14" s="1">
        <f t="shared" ca="1" si="4"/>
        <v>7</v>
      </c>
      <c r="X14" s="13">
        <f t="shared" ca="1" si="14"/>
        <v>5</v>
      </c>
      <c r="Y14" s="1">
        <f t="shared" ca="1" si="15"/>
        <v>5.5</v>
      </c>
      <c r="Z14" s="1">
        <f t="shared" ca="1" si="16"/>
        <v>6.0041666666666664</v>
      </c>
      <c r="AA14" s="1">
        <f t="shared" ca="1" si="17"/>
        <v>6</v>
      </c>
      <c r="AB14" s="11">
        <f t="shared" ca="1" si="18"/>
        <v>6</v>
      </c>
      <c r="AC14" s="11">
        <f t="shared" ca="1" si="19"/>
        <v>5</v>
      </c>
      <c r="AD14" s="11">
        <f t="shared" ca="1" si="20"/>
        <v>5</v>
      </c>
      <c r="AE14" s="1">
        <f t="shared" ca="1" si="21"/>
        <v>5</v>
      </c>
      <c r="AF14" s="16">
        <f t="shared" ca="1" si="22"/>
        <v>5</v>
      </c>
    </row>
    <row r="15" spans="1:32">
      <c r="A15" s="2">
        <v>13</v>
      </c>
      <c r="B15" s="28" t="s">
        <v>97</v>
      </c>
      <c r="C15" s="28" t="s">
        <v>64</v>
      </c>
      <c r="D15" s="1">
        <v>1</v>
      </c>
      <c r="E15" s="1">
        <v>1</v>
      </c>
      <c r="F15" s="1">
        <v>1</v>
      </c>
      <c r="G15" s="14">
        <v>1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5.5</v>
      </c>
      <c r="P15" s="1">
        <v>5</v>
      </c>
      <c r="Q15" s="2">
        <v>5</v>
      </c>
      <c r="R15" s="1">
        <v>4</v>
      </c>
      <c r="S15" s="1">
        <v>5</v>
      </c>
      <c r="T15" s="1">
        <v>4</v>
      </c>
      <c r="U15" s="13">
        <f t="shared" si="12"/>
        <v>0.79166666666666663</v>
      </c>
      <c r="V15" s="1">
        <f t="shared" si="13"/>
        <v>1.0916666666666666</v>
      </c>
      <c r="W15" s="1">
        <f t="shared" ca="1" si="4"/>
        <v>5</v>
      </c>
      <c r="X15" s="13">
        <f t="shared" ca="1" si="14"/>
        <v>3.5714285714285716</v>
      </c>
      <c r="Y15" s="1">
        <f t="shared" ca="1" si="15"/>
        <v>4.0714285714285712</v>
      </c>
      <c r="Z15" s="1">
        <f t="shared" ca="1" si="16"/>
        <v>4.4446428571428562</v>
      </c>
      <c r="AA15" s="1">
        <f t="shared" ca="1" si="17"/>
        <v>4.5</v>
      </c>
      <c r="AB15" s="11">
        <f t="shared" ca="1" si="18"/>
        <v>4.5</v>
      </c>
      <c r="AC15" s="11">
        <f t="shared" ca="1" si="19"/>
        <v>4.5</v>
      </c>
      <c r="AD15" s="11">
        <f t="shared" ca="1" si="20"/>
        <v>4.5</v>
      </c>
      <c r="AE15" s="1">
        <f t="shared" ca="1" si="21"/>
        <v>4.5</v>
      </c>
      <c r="AF15" s="16">
        <f t="shared" ca="1" si="22"/>
        <v>4.5</v>
      </c>
    </row>
    <row r="16" spans="1:32">
      <c r="A16" s="2">
        <v>14</v>
      </c>
      <c r="B16" s="28" t="s">
        <v>98</v>
      </c>
      <c r="C16" s="28" t="s">
        <v>99</v>
      </c>
      <c r="D16" s="1">
        <v>1</v>
      </c>
      <c r="E16" s="1">
        <v>1</v>
      </c>
      <c r="F16" s="1">
        <v>1</v>
      </c>
      <c r="G16" s="14">
        <v>3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1</v>
      </c>
      <c r="O16" s="1">
        <v>4.5</v>
      </c>
      <c r="P16" s="1">
        <v>5</v>
      </c>
      <c r="Q16" s="2">
        <v>5</v>
      </c>
      <c r="R16" s="1">
        <v>4</v>
      </c>
      <c r="S16" s="1">
        <v>4</v>
      </c>
      <c r="T16" s="1">
        <v>4</v>
      </c>
      <c r="U16" s="13">
        <f t="shared" si="12"/>
        <v>0.73611111111111116</v>
      </c>
      <c r="V16" s="1">
        <f t="shared" si="13"/>
        <v>1.0361111111111112</v>
      </c>
      <c r="W16" s="1">
        <f t="shared" ca="1" si="4"/>
        <v>4</v>
      </c>
      <c r="X16" s="13">
        <f t="shared" ca="1" si="14"/>
        <v>2.8571428571428572</v>
      </c>
      <c r="Y16" s="1">
        <f t="shared" ca="1" si="15"/>
        <v>3.3571428571428572</v>
      </c>
      <c r="Z16" s="1">
        <f t="shared" ca="1" si="16"/>
        <v>3.4783730158730162</v>
      </c>
      <c r="AA16" s="1">
        <f t="shared" ca="1" si="17"/>
        <v>3.5</v>
      </c>
      <c r="AB16" s="11">
        <f t="shared" ca="1" si="18"/>
        <v>3.5</v>
      </c>
      <c r="AC16" s="11">
        <f t="shared" ca="1" si="19"/>
        <v>3.5</v>
      </c>
      <c r="AD16" s="11">
        <f t="shared" ca="1" si="20"/>
        <v>3.5</v>
      </c>
      <c r="AE16" s="1">
        <f t="shared" ca="1" si="21"/>
        <v>3.5</v>
      </c>
      <c r="AF16" s="16">
        <f t="shared" ca="1" si="22"/>
        <v>3.5</v>
      </c>
    </row>
    <row r="17" spans="1:32">
      <c r="A17" s="2">
        <v>15</v>
      </c>
      <c r="B17" s="28" t="s">
        <v>100</v>
      </c>
      <c r="C17" s="28" t="s">
        <v>101</v>
      </c>
      <c r="D17" s="1">
        <v>1</v>
      </c>
      <c r="E17" s="1">
        <v>1</v>
      </c>
      <c r="F17" s="1">
        <v>1</v>
      </c>
      <c r="G17" s="14">
        <v>3</v>
      </c>
      <c r="H17" s="1">
        <v>1</v>
      </c>
      <c r="I17" s="1">
        <v>1</v>
      </c>
      <c r="J17" s="1">
        <v>1</v>
      </c>
      <c r="K17" s="1">
        <v>1</v>
      </c>
      <c r="L17" s="1">
        <v>1</v>
      </c>
      <c r="M17" s="1">
        <v>1</v>
      </c>
      <c r="N17" s="1">
        <v>1</v>
      </c>
      <c r="O17" s="1">
        <v>4.5</v>
      </c>
      <c r="P17" s="1">
        <v>5</v>
      </c>
      <c r="Q17" s="2">
        <v>5</v>
      </c>
      <c r="R17" s="1">
        <v>4</v>
      </c>
      <c r="S17" s="1">
        <v>4</v>
      </c>
      <c r="T17" s="1">
        <v>4</v>
      </c>
      <c r="U17" s="13">
        <f t="shared" si="12"/>
        <v>0.73611111111111116</v>
      </c>
      <c r="V17" s="1">
        <f t="shared" si="13"/>
        <v>1.0361111111111112</v>
      </c>
      <c r="W17" s="1">
        <f t="shared" ca="1" si="4"/>
        <v>6</v>
      </c>
      <c r="X17" s="13">
        <f t="shared" ca="1" si="14"/>
        <v>4.2857142857142856</v>
      </c>
      <c r="Y17" s="1">
        <f t="shared" ca="1" si="15"/>
        <v>4.7857142857142856</v>
      </c>
      <c r="Z17" s="1">
        <f t="shared" ca="1" si="16"/>
        <v>4.9585317460317464</v>
      </c>
      <c r="AA17" s="1">
        <f t="shared" ca="1" si="17"/>
        <v>5</v>
      </c>
      <c r="AB17" s="11">
        <f t="shared" ca="1" si="18"/>
        <v>5</v>
      </c>
      <c r="AC17" s="11">
        <f t="shared" ca="1" si="19"/>
        <v>5</v>
      </c>
      <c r="AD17" s="11">
        <f t="shared" ca="1" si="20"/>
        <v>5</v>
      </c>
      <c r="AE17" s="1">
        <f t="shared" ca="1" si="21"/>
        <v>5</v>
      </c>
      <c r="AF17" s="16">
        <f t="shared" ca="1" si="22"/>
        <v>5</v>
      </c>
    </row>
    <row r="18" spans="1:32">
      <c r="A18" s="5"/>
      <c r="B18" s="6"/>
      <c r="C18" s="6"/>
      <c r="D18" s="7"/>
      <c r="E18" s="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5"/>
      <c r="W18" s="7"/>
      <c r="X18" s="7"/>
      <c r="Y18" s="7"/>
      <c r="Z18" s="8"/>
    </row>
    <row r="19" spans="1:32">
      <c r="A19" s="5"/>
      <c r="B19" s="6"/>
      <c r="C19" s="6"/>
      <c r="D19" s="7"/>
      <c r="E19" s="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" t="s">
        <v>0</v>
      </c>
      <c r="U19" s="1" t="s">
        <v>1</v>
      </c>
      <c r="V19" s="1" t="s">
        <v>2</v>
      </c>
      <c r="W19" s="1" t="s">
        <v>34</v>
      </c>
      <c r="X19" s="1" t="s">
        <v>116</v>
      </c>
      <c r="Y19" s="1" t="s">
        <v>117</v>
      </c>
      <c r="Z19" s="1" t="s">
        <v>118</v>
      </c>
      <c r="AA19" s="9"/>
    </row>
    <row r="20" spans="1:32">
      <c r="T20" s="1">
        <f>A3</f>
        <v>1</v>
      </c>
      <c r="U20" s="3" t="str">
        <f>B3</f>
        <v>Bielak</v>
      </c>
      <c r="V20" s="3" t="str">
        <f>C3</f>
        <v>Mateusz</v>
      </c>
      <c r="W20" s="1">
        <v>1</v>
      </c>
      <c r="X20" s="1"/>
      <c r="Y20" s="1"/>
      <c r="Z20" s="1"/>
    </row>
    <row r="21" spans="1:32">
      <c r="T21" s="1">
        <f t="shared" ref="T21:V21" si="23">A4</f>
        <v>2</v>
      </c>
      <c r="U21" s="3" t="str">
        <f t="shared" si="23"/>
        <v>Bielech</v>
      </c>
      <c r="V21" s="3" t="str">
        <f t="shared" si="23"/>
        <v>Kacper</v>
      </c>
      <c r="W21" s="1">
        <v>1</v>
      </c>
      <c r="X21" s="1">
        <v>7</v>
      </c>
      <c r="Y21" s="1"/>
      <c r="Z21" s="1"/>
    </row>
    <row r="22" spans="1:32">
      <c r="T22" s="1">
        <f t="shared" ref="T22:V22" si="24">A5</f>
        <v>3</v>
      </c>
      <c r="U22" s="3" t="str">
        <f t="shared" si="24"/>
        <v>Ćmil</v>
      </c>
      <c r="V22" s="3" t="str">
        <f t="shared" si="24"/>
        <v>Michał</v>
      </c>
      <c r="W22" s="1">
        <v>1</v>
      </c>
      <c r="X22" s="1">
        <v>7</v>
      </c>
      <c r="Y22" s="1"/>
      <c r="Z22" s="1"/>
    </row>
    <row r="23" spans="1:32">
      <c r="T23" s="1">
        <f t="shared" ref="T23:V23" si="25">A6</f>
        <v>4</v>
      </c>
      <c r="U23" s="3" t="str">
        <f t="shared" si="25"/>
        <v>Grocholski</v>
      </c>
      <c r="V23" s="3" t="str">
        <f t="shared" si="25"/>
        <v>Mirosław</v>
      </c>
      <c r="W23" s="1">
        <v>1</v>
      </c>
      <c r="X23" s="2">
        <v>7</v>
      </c>
      <c r="Y23" s="1"/>
      <c r="Z23" s="1"/>
    </row>
    <row r="24" spans="1:32">
      <c r="T24" s="1">
        <f t="shared" ref="T24:V24" si="26">A7</f>
        <v>5</v>
      </c>
      <c r="U24" s="3" t="str">
        <f t="shared" si="26"/>
        <v>Grzybowski</v>
      </c>
      <c r="V24" s="3" t="str">
        <f t="shared" si="26"/>
        <v>Bartosz</v>
      </c>
      <c r="W24" s="1">
        <v>1</v>
      </c>
      <c r="X24" s="2"/>
      <c r="Y24" s="1"/>
      <c r="Z24" s="1"/>
    </row>
    <row r="25" spans="1:32">
      <c r="T25" s="1">
        <f t="shared" ref="T25:V25" si="27">A8</f>
        <v>6</v>
      </c>
      <c r="U25" s="3" t="str">
        <f t="shared" si="27"/>
        <v>Indyk</v>
      </c>
      <c r="V25" s="3" t="str">
        <f t="shared" si="27"/>
        <v>Michał</v>
      </c>
      <c r="W25" s="1">
        <v>1</v>
      </c>
      <c r="X25" s="2">
        <v>6</v>
      </c>
      <c r="Y25" s="1"/>
      <c r="Z25" s="1"/>
    </row>
    <row r="26" spans="1:32">
      <c r="T26" s="1">
        <f t="shared" ref="T26:V26" si="28">A9</f>
        <v>7</v>
      </c>
      <c r="U26" s="3" t="str">
        <f t="shared" si="28"/>
        <v>Kochmański</v>
      </c>
      <c r="V26" s="3" t="str">
        <f t="shared" si="28"/>
        <v>Michał</v>
      </c>
      <c r="W26" s="1">
        <v>1</v>
      </c>
      <c r="X26" s="2">
        <v>7</v>
      </c>
      <c r="Y26" s="1"/>
      <c r="Z26" s="1"/>
    </row>
    <row r="27" spans="1:32">
      <c r="T27" s="1">
        <f t="shared" ref="T27:V27" si="29">A10</f>
        <v>8</v>
      </c>
      <c r="U27" s="3" t="str">
        <f t="shared" si="29"/>
        <v>Kołodziej</v>
      </c>
      <c r="V27" s="3" t="str">
        <f t="shared" si="29"/>
        <v>Damian</v>
      </c>
      <c r="W27" s="1">
        <v>1</v>
      </c>
      <c r="X27" s="2">
        <v>6</v>
      </c>
      <c r="Y27" s="1"/>
      <c r="Z27" s="1"/>
    </row>
    <row r="28" spans="1:32">
      <c r="T28" s="1">
        <f t="shared" ref="T28" si="30">A11</f>
        <v>9</v>
      </c>
      <c r="U28" s="3" t="str">
        <f t="shared" ref="U28:V31" si="31">B11</f>
        <v>Kostka</v>
      </c>
      <c r="V28" s="3" t="str">
        <f t="shared" si="31"/>
        <v>Stanisław</v>
      </c>
      <c r="W28" s="1">
        <v>1</v>
      </c>
      <c r="X28" s="2">
        <v>6</v>
      </c>
      <c r="Y28" s="1"/>
      <c r="Z28" s="1"/>
    </row>
    <row r="29" spans="1:32">
      <c r="T29" s="1">
        <f t="shared" ref="T29" si="32">A12</f>
        <v>10</v>
      </c>
      <c r="U29" s="3" t="str">
        <f t="shared" si="31"/>
        <v>Kuzara</v>
      </c>
      <c r="V29" s="3" t="str">
        <f t="shared" si="31"/>
        <v>Michał</v>
      </c>
      <c r="W29" s="1">
        <v>1</v>
      </c>
      <c r="X29" s="2">
        <v>7</v>
      </c>
      <c r="Y29" s="1"/>
      <c r="Z29" s="1"/>
    </row>
    <row r="30" spans="1:32">
      <c r="T30" s="1">
        <f t="shared" ref="T30" si="33">A13</f>
        <v>11</v>
      </c>
      <c r="U30" s="3" t="str">
        <f t="shared" si="31"/>
        <v>Strzępek</v>
      </c>
      <c r="V30" s="3" t="str">
        <f t="shared" si="31"/>
        <v>Kamil</v>
      </c>
      <c r="W30" s="1">
        <v>1</v>
      </c>
      <c r="X30" s="2">
        <v>7</v>
      </c>
      <c r="Y30" s="1"/>
      <c r="Z30" s="1"/>
    </row>
    <row r="31" spans="1:32">
      <c r="T31" s="1">
        <f t="shared" ref="T31" si="34">A14</f>
        <v>12</v>
      </c>
      <c r="U31" s="3" t="str">
        <f>B14</f>
        <v>Sudek</v>
      </c>
      <c r="V31" s="3" t="str">
        <f t="shared" si="31"/>
        <v>Bartosz</v>
      </c>
      <c r="W31" s="1">
        <v>1</v>
      </c>
      <c r="X31" s="2">
        <v>7</v>
      </c>
      <c r="Y31" s="1"/>
      <c r="Z31" s="1"/>
    </row>
    <row r="32" spans="1:32">
      <c r="T32" s="1">
        <f t="shared" ref="T32" si="35">A15</f>
        <v>13</v>
      </c>
      <c r="U32" s="1" t="str">
        <f>B15</f>
        <v>Szymański</v>
      </c>
      <c r="V32" s="1" t="str">
        <f>C15</f>
        <v>Piotr</v>
      </c>
      <c r="W32" s="1">
        <v>1</v>
      </c>
      <c r="X32" s="2">
        <v>5</v>
      </c>
      <c r="Y32" s="1"/>
      <c r="Z32" s="1"/>
    </row>
    <row r="33" spans="20:26">
      <c r="T33" s="1">
        <f t="shared" ref="T33" si="36">A16</f>
        <v>14</v>
      </c>
      <c r="U33" s="1" t="str">
        <f>B16</f>
        <v>Żaczek</v>
      </c>
      <c r="V33" s="1" t="str">
        <f>C16</f>
        <v>Sławomir</v>
      </c>
      <c r="W33" s="1">
        <v>1</v>
      </c>
      <c r="X33" s="2">
        <v>4</v>
      </c>
      <c r="Y33" s="1"/>
      <c r="Z33" s="1"/>
    </row>
    <row r="34" spans="20:26">
      <c r="T34" s="1">
        <f t="shared" ref="T34" si="37">A17</f>
        <v>15</v>
      </c>
      <c r="U34" s="3" t="str">
        <f>B17</f>
        <v>Żurek</v>
      </c>
      <c r="V34" s="3" t="str">
        <f>C17</f>
        <v>Mariusz</v>
      </c>
      <c r="W34" s="1">
        <v>1</v>
      </c>
      <c r="X34" s="2">
        <v>6</v>
      </c>
      <c r="Y34" s="1"/>
      <c r="Z34" s="1"/>
    </row>
    <row r="36" spans="20:26">
      <c r="T36" s="1" t="s">
        <v>49</v>
      </c>
      <c r="U36" s="4" t="s">
        <v>41</v>
      </c>
      <c r="V36" s="1"/>
      <c r="W36" s="1"/>
      <c r="X36" s="1"/>
      <c r="Y36" s="1"/>
    </row>
    <row r="37" spans="20:26">
      <c r="T37" s="1" t="s">
        <v>0</v>
      </c>
      <c r="U37" s="1" t="s">
        <v>1</v>
      </c>
      <c r="V37" s="1" t="s">
        <v>2</v>
      </c>
      <c r="W37" s="12" t="s">
        <v>39</v>
      </c>
      <c r="X37" s="12" t="s">
        <v>40</v>
      </c>
      <c r="Y37" s="21" t="s">
        <v>56</v>
      </c>
    </row>
    <row r="38" spans="20:26">
      <c r="T38" s="1">
        <f>A3</f>
        <v>1</v>
      </c>
      <c r="U38" s="3" t="str">
        <f>B3</f>
        <v>Bielak</v>
      </c>
      <c r="V38" s="3" t="str">
        <f>C3</f>
        <v>Mateusz</v>
      </c>
      <c r="W38" s="13">
        <f t="shared" ref="W38:W49" si="38">U3*100</f>
        <v>0</v>
      </c>
      <c r="X38" s="13">
        <f t="shared" ref="X38:X52" ca="1" si="39">X3/5*100</f>
        <v>0</v>
      </c>
      <c r="Y38" s="22">
        <f t="shared" ref="Y38:Y51" si="40">IF(COUNTBLANK(H3:T3),2,AF3)</f>
        <v>2</v>
      </c>
    </row>
    <row r="39" spans="20:26">
      <c r="T39" s="1">
        <f t="shared" ref="T39:V39" si="41">A4</f>
        <v>2</v>
      </c>
      <c r="U39" s="3" t="str">
        <f t="shared" si="41"/>
        <v>Bielech</v>
      </c>
      <c r="V39" s="3" t="str">
        <f t="shared" si="41"/>
        <v>Kacper</v>
      </c>
      <c r="W39" s="13">
        <f t="shared" si="38"/>
        <v>79.166666666666657</v>
      </c>
      <c r="X39" s="13">
        <f t="shared" ca="1" si="39"/>
        <v>100</v>
      </c>
      <c r="Y39" s="22">
        <f t="shared" ca="1" si="40"/>
        <v>5</v>
      </c>
    </row>
    <row r="40" spans="20:26">
      <c r="T40" s="1">
        <f t="shared" ref="T40:V40" si="42">A5</f>
        <v>3</v>
      </c>
      <c r="U40" s="3" t="str">
        <f t="shared" si="42"/>
        <v>Ćmil</v>
      </c>
      <c r="V40" s="3" t="str">
        <f t="shared" si="42"/>
        <v>Michał</v>
      </c>
      <c r="W40" s="13">
        <f t="shared" si="38"/>
        <v>79.166666666666657</v>
      </c>
      <c r="X40" s="13">
        <f t="shared" ca="1" si="39"/>
        <v>100</v>
      </c>
      <c r="Y40" s="22">
        <f t="shared" ca="1" si="40"/>
        <v>5</v>
      </c>
    </row>
    <row r="41" spans="20:26">
      <c r="T41" s="1">
        <f t="shared" ref="T41:V41" si="43">A6</f>
        <v>4</v>
      </c>
      <c r="U41" s="3" t="str">
        <f t="shared" si="43"/>
        <v>Grocholski</v>
      </c>
      <c r="V41" s="3" t="str">
        <f t="shared" si="43"/>
        <v>Mirosław</v>
      </c>
      <c r="W41" s="13">
        <f t="shared" si="38"/>
        <v>84.722222222222214</v>
      </c>
      <c r="X41" s="13">
        <f t="shared" ca="1" si="39"/>
        <v>100</v>
      </c>
      <c r="Y41" s="22">
        <f t="shared" ca="1" si="40"/>
        <v>5</v>
      </c>
    </row>
    <row r="42" spans="20:26">
      <c r="T42" s="1">
        <f t="shared" ref="T42:V42" si="44">A7</f>
        <v>5</v>
      </c>
      <c r="U42" s="3" t="str">
        <f t="shared" si="44"/>
        <v>Grzybowski</v>
      </c>
      <c r="V42" s="3" t="str">
        <f t="shared" si="44"/>
        <v>Bartosz</v>
      </c>
      <c r="W42" s="13">
        <f t="shared" si="38"/>
        <v>0</v>
      </c>
      <c r="X42" s="13">
        <f t="shared" ca="1" si="39"/>
        <v>0</v>
      </c>
      <c r="Y42" s="22">
        <f t="shared" si="40"/>
        <v>2</v>
      </c>
    </row>
    <row r="43" spans="20:26">
      <c r="T43" s="1">
        <f t="shared" ref="T43:V43" si="45">A8</f>
        <v>6</v>
      </c>
      <c r="U43" s="3" t="str">
        <f t="shared" si="45"/>
        <v>Indyk</v>
      </c>
      <c r="V43" s="3" t="str">
        <f t="shared" si="45"/>
        <v>Michał</v>
      </c>
      <c r="W43" s="13">
        <f t="shared" si="38"/>
        <v>79.166666666666657</v>
      </c>
      <c r="X43" s="13">
        <f t="shared" ca="1" si="39"/>
        <v>85.714285714285708</v>
      </c>
      <c r="Y43" s="22">
        <f t="shared" ca="1" si="40"/>
        <v>5</v>
      </c>
    </row>
    <row r="44" spans="20:26">
      <c r="T44" s="1">
        <f t="shared" ref="T44:V44" si="46">A9</f>
        <v>7</v>
      </c>
      <c r="U44" s="3" t="str">
        <f t="shared" si="46"/>
        <v>Kochmański</v>
      </c>
      <c r="V44" s="3" t="str">
        <f t="shared" si="46"/>
        <v>Michał</v>
      </c>
      <c r="W44" s="13">
        <f t="shared" si="38"/>
        <v>84.722222222222214</v>
      </c>
      <c r="X44" s="13">
        <f t="shared" ca="1" si="39"/>
        <v>100</v>
      </c>
      <c r="Y44" s="22">
        <f t="shared" ca="1" si="40"/>
        <v>5</v>
      </c>
    </row>
    <row r="45" spans="20:26">
      <c r="T45" s="1">
        <f t="shared" ref="T45:V45" si="47">A10</f>
        <v>8</v>
      </c>
      <c r="U45" s="3" t="str">
        <f t="shared" si="47"/>
        <v>Kołodziej</v>
      </c>
      <c r="V45" s="3" t="str">
        <f t="shared" si="47"/>
        <v>Damian</v>
      </c>
      <c r="W45" s="13">
        <f t="shared" si="38"/>
        <v>84.722222222222214</v>
      </c>
      <c r="X45" s="13">
        <f t="shared" ca="1" si="39"/>
        <v>85.714285714285708</v>
      </c>
      <c r="Y45" s="22">
        <f t="shared" ca="1" si="40"/>
        <v>5</v>
      </c>
    </row>
    <row r="46" spans="20:26">
      <c r="T46" s="1">
        <f t="shared" ref="T46" si="48">A11</f>
        <v>9</v>
      </c>
      <c r="U46" s="3" t="str">
        <f t="shared" ref="U46:V49" si="49">B11</f>
        <v>Kostka</v>
      </c>
      <c r="V46" s="3" t="str">
        <f t="shared" si="49"/>
        <v>Stanisław</v>
      </c>
      <c r="W46" s="13">
        <f t="shared" si="38"/>
        <v>73.611111111111114</v>
      </c>
      <c r="X46" s="13">
        <f t="shared" ca="1" si="39"/>
        <v>85.714285714285708</v>
      </c>
      <c r="Y46" s="22">
        <f t="shared" ca="1" si="40"/>
        <v>5</v>
      </c>
    </row>
    <row r="47" spans="20:26">
      <c r="T47" s="1">
        <f t="shared" ref="T47" si="50">A12</f>
        <v>10</v>
      </c>
      <c r="U47" s="3" t="str">
        <f t="shared" si="49"/>
        <v>Kuzara</v>
      </c>
      <c r="V47" s="3" t="str">
        <f t="shared" si="49"/>
        <v>Michał</v>
      </c>
      <c r="W47" s="13">
        <f t="shared" si="38"/>
        <v>84.722222222222214</v>
      </c>
      <c r="X47" s="13">
        <f t="shared" ca="1" si="39"/>
        <v>100</v>
      </c>
      <c r="Y47" s="22">
        <f t="shared" ca="1" si="40"/>
        <v>5</v>
      </c>
    </row>
    <row r="48" spans="20:26">
      <c r="T48" s="1">
        <f t="shared" ref="T48" si="51">A13</f>
        <v>11</v>
      </c>
      <c r="U48" s="3" t="str">
        <f t="shared" si="49"/>
        <v>Strzępek</v>
      </c>
      <c r="V48" s="3" t="str">
        <f t="shared" si="49"/>
        <v>Kamil</v>
      </c>
      <c r="W48" s="13">
        <f t="shared" si="38"/>
        <v>73.611111111111114</v>
      </c>
      <c r="X48" s="13">
        <f t="shared" ca="1" si="39"/>
        <v>100</v>
      </c>
      <c r="Y48" s="22">
        <f t="shared" ca="1" si="40"/>
        <v>5</v>
      </c>
    </row>
    <row r="49" spans="1:32">
      <c r="T49" s="1">
        <f t="shared" ref="T49" si="52">A14</f>
        <v>12</v>
      </c>
      <c r="U49" s="3" t="str">
        <f t="shared" si="49"/>
        <v>Sudek</v>
      </c>
      <c r="V49" s="3" t="str">
        <f t="shared" si="49"/>
        <v>Bartosz</v>
      </c>
      <c r="W49" s="13">
        <f t="shared" si="38"/>
        <v>79.166666666666657</v>
      </c>
      <c r="X49" s="13">
        <f t="shared" ca="1" si="39"/>
        <v>100</v>
      </c>
      <c r="Y49" s="22">
        <f t="shared" ca="1" si="40"/>
        <v>5</v>
      </c>
    </row>
    <row r="50" spans="1:32">
      <c r="T50" s="1">
        <f t="shared" ref="T50" si="53">A15</f>
        <v>13</v>
      </c>
      <c r="U50" s="1" t="str">
        <f t="shared" ref="U50:V52" si="54">B15</f>
        <v>Szymański</v>
      </c>
      <c r="V50" s="1" t="str">
        <f t="shared" si="54"/>
        <v>Piotr</v>
      </c>
      <c r="W50" s="13">
        <f t="shared" ref="W50:W52" si="55">U15*100</f>
        <v>79.166666666666657</v>
      </c>
      <c r="X50" s="13">
        <f t="shared" ca="1" si="39"/>
        <v>71.428571428571431</v>
      </c>
      <c r="Y50" s="22">
        <f t="shared" ca="1" si="40"/>
        <v>4.5</v>
      </c>
    </row>
    <row r="51" spans="1:32">
      <c r="T51" s="1">
        <f t="shared" ref="T51" si="56">A16</f>
        <v>14</v>
      </c>
      <c r="U51" s="1" t="str">
        <f t="shared" si="54"/>
        <v>Żaczek</v>
      </c>
      <c r="V51" s="1" t="str">
        <f t="shared" si="54"/>
        <v>Sławomir</v>
      </c>
      <c r="W51" s="13">
        <f t="shared" si="55"/>
        <v>73.611111111111114</v>
      </c>
      <c r="X51" s="13">
        <f t="shared" ca="1" si="39"/>
        <v>57.142857142857139</v>
      </c>
      <c r="Y51" s="22">
        <f t="shared" ca="1" si="40"/>
        <v>3.5</v>
      </c>
    </row>
    <row r="52" spans="1:32">
      <c r="T52" s="1">
        <f t="shared" ref="T52" si="57">A17</f>
        <v>15</v>
      </c>
      <c r="U52" s="3" t="str">
        <f t="shared" si="54"/>
        <v>Żurek</v>
      </c>
      <c r="V52" s="3" t="str">
        <f t="shared" si="54"/>
        <v>Mariusz</v>
      </c>
      <c r="W52" s="13">
        <f t="shared" si="55"/>
        <v>73.611111111111114</v>
      </c>
      <c r="X52" s="13">
        <f t="shared" ca="1" si="39"/>
        <v>85.714285714285708</v>
      </c>
      <c r="Y52" s="22">
        <f t="shared" ref="Y52" ca="1" si="58">IF(COUNTBLANK(H17:T17),2,AF17)</f>
        <v>5</v>
      </c>
    </row>
    <row r="54" spans="1:32">
      <c r="A54" s="17" t="s">
        <v>51</v>
      </c>
      <c r="W54" t="s">
        <v>28</v>
      </c>
      <c r="X54">
        <v>10</v>
      </c>
      <c r="Y54" t="s">
        <v>29</v>
      </c>
      <c r="Z54">
        <v>0.5</v>
      </c>
      <c r="AA54" t="s">
        <v>35</v>
      </c>
      <c r="AB54">
        <v>0.5</v>
      </c>
    </row>
    <row r="55" spans="1:32">
      <c r="A55" s="1" t="s">
        <v>0</v>
      </c>
      <c r="B55" s="1" t="s">
        <v>1</v>
      </c>
      <c r="C55" s="1" t="s">
        <v>2</v>
      </c>
      <c r="D55" s="1" t="s">
        <v>5</v>
      </c>
      <c r="E55" s="1" t="s">
        <v>6</v>
      </c>
      <c r="F55" s="1" t="s">
        <v>7</v>
      </c>
      <c r="G55" s="14" t="s">
        <v>8</v>
      </c>
      <c r="H55" s="1"/>
      <c r="I55" s="1"/>
      <c r="J55" s="1"/>
      <c r="K55" s="1"/>
      <c r="L55" s="1"/>
      <c r="M55" s="1"/>
      <c r="N55" s="2"/>
      <c r="O55" s="1"/>
      <c r="P55" s="1"/>
      <c r="Q55" s="1"/>
      <c r="R55" s="1"/>
      <c r="S55" s="2"/>
      <c r="T55" s="2"/>
      <c r="U55" s="12"/>
      <c r="V55" s="2"/>
      <c r="W55" s="2" t="s">
        <v>27</v>
      </c>
      <c r="X55" s="12" t="s">
        <v>38</v>
      </c>
      <c r="Y55" s="1" t="s">
        <v>32</v>
      </c>
      <c r="Z55" s="2" t="s">
        <v>26</v>
      </c>
      <c r="AA55" s="1" t="s">
        <v>25</v>
      </c>
      <c r="AB55" s="10" t="s">
        <v>33</v>
      </c>
      <c r="AC55" s="10" t="s">
        <v>36</v>
      </c>
      <c r="AD55" s="10" t="s">
        <v>37</v>
      </c>
      <c r="AE55" s="10" t="s">
        <v>25</v>
      </c>
      <c r="AF55" s="21" t="s">
        <v>55</v>
      </c>
    </row>
    <row r="56" spans="1:32">
      <c r="A56" s="1">
        <f t="shared" ref="A56:G56" si="59">A3</f>
        <v>1</v>
      </c>
      <c r="B56" s="1" t="str">
        <f t="shared" si="59"/>
        <v>Bielak</v>
      </c>
      <c r="C56" s="1" t="str">
        <f t="shared" si="59"/>
        <v>Mateusz</v>
      </c>
      <c r="D56" s="1">
        <f t="shared" si="59"/>
        <v>1</v>
      </c>
      <c r="E56" s="1">
        <f t="shared" si="59"/>
        <v>1</v>
      </c>
      <c r="F56" s="1">
        <f t="shared" si="59"/>
        <v>1</v>
      </c>
      <c r="G56" s="14">
        <f t="shared" si="59"/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3"/>
      <c r="V56" s="1"/>
      <c r="W56" s="1">
        <f ca="1">OFFSET(W73,0,W73)</f>
        <v>0</v>
      </c>
      <c r="X56" s="13">
        <f ca="1">5*W56/$X$54</f>
        <v>0</v>
      </c>
      <c r="Y56" s="1">
        <f ca="1">X56+$Z$54</f>
        <v>0.5</v>
      </c>
      <c r="Z56" s="1">
        <f ca="1">Y56*1</f>
        <v>0.5</v>
      </c>
      <c r="AA56" s="1">
        <f t="shared" ref="AA56:AA70" ca="1" si="60">MROUND(Z56,0.5)</f>
        <v>0.5</v>
      </c>
      <c r="AB56" s="11">
        <f t="shared" ref="AB56:AB70" ca="1" si="61">IF(AA56&lt;=2.5,2,AA56)</f>
        <v>2</v>
      </c>
      <c r="AC56" s="11">
        <f t="shared" ref="AC56:AC70" ca="1" si="62">IF(AB56&gt;=5,5,AB56)</f>
        <v>2</v>
      </c>
      <c r="AD56" s="11">
        <f ca="1">AC56-$AB$54*(W73-1)</f>
        <v>2</v>
      </c>
      <c r="AE56" s="1">
        <f t="shared" ref="AE56:AE70" ca="1" si="63">IF(AND(AC56&gt;=3,AD56&lt;3),3,AD56)</f>
        <v>2</v>
      </c>
      <c r="AF56" s="22">
        <f t="shared" ref="AF56:AF70" ca="1" si="64">IF(AE56&lt;=2.5,2,AE56)</f>
        <v>2</v>
      </c>
    </row>
    <row r="57" spans="1:32">
      <c r="A57" s="1">
        <f t="shared" ref="A57:A70" si="65">A4</f>
        <v>2</v>
      </c>
      <c r="B57" s="1" t="str">
        <f t="shared" ref="B57:G57" si="66">B4</f>
        <v>Bielech</v>
      </c>
      <c r="C57" s="1" t="str">
        <f t="shared" si="66"/>
        <v>Kacper</v>
      </c>
      <c r="D57" s="1">
        <f t="shared" si="66"/>
        <v>1</v>
      </c>
      <c r="E57" s="1">
        <f t="shared" si="66"/>
        <v>1</v>
      </c>
      <c r="F57" s="1">
        <f t="shared" si="66"/>
        <v>1</v>
      </c>
      <c r="G57" s="14">
        <f t="shared" si="66"/>
        <v>1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3"/>
      <c r="V57" s="1"/>
      <c r="W57" s="1">
        <f t="shared" ref="W57:W70" ca="1" si="67">OFFSET(W74,0,W74)</f>
        <v>0</v>
      </c>
      <c r="X57" s="13">
        <f t="shared" ref="X57:X70" ca="1" si="68">5*W57/$X$54</f>
        <v>0</v>
      </c>
      <c r="Y57" s="1">
        <f t="shared" ref="Y57:Y70" ca="1" si="69">X57+$Z$54</f>
        <v>0.5</v>
      </c>
      <c r="Z57" s="1">
        <f t="shared" ref="Z57:Z70" ca="1" si="70">Y57*1</f>
        <v>0.5</v>
      </c>
      <c r="AA57" s="1">
        <f t="shared" ca="1" si="60"/>
        <v>0.5</v>
      </c>
      <c r="AB57" s="11">
        <f t="shared" ca="1" si="61"/>
        <v>2</v>
      </c>
      <c r="AC57" s="11">
        <f t="shared" ca="1" si="62"/>
        <v>2</v>
      </c>
      <c r="AD57" s="11">
        <f t="shared" ref="AD57:AD70" ca="1" si="71">AC57-$AB$54*(W74-1)</f>
        <v>2</v>
      </c>
      <c r="AE57" s="1">
        <f t="shared" ca="1" si="63"/>
        <v>2</v>
      </c>
      <c r="AF57" s="22">
        <f t="shared" ca="1" si="64"/>
        <v>2</v>
      </c>
    </row>
    <row r="58" spans="1:32">
      <c r="A58" s="1">
        <f t="shared" si="65"/>
        <v>3</v>
      </c>
      <c r="B58" s="1" t="str">
        <f t="shared" ref="B58:G58" si="72">B5</f>
        <v>Ćmil</v>
      </c>
      <c r="C58" s="1" t="str">
        <f t="shared" si="72"/>
        <v>Michał</v>
      </c>
      <c r="D58" s="1">
        <f t="shared" si="72"/>
        <v>1</v>
      </c>
      <c r="E58" s="1">
        <f t="shared" si="72"/>
        <v>1</v>
      </c>
      <c r="F58" s="1">
        <f t="shared" si="72"/>
        <v>1</v>
      </c>
      <c r="G58" s="14">
        <f t="shared" si="72"/>
        <v>1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3"/>
      <c r="V58" s="1"/>
      <c r="W58" s="1">
        <f t="shared" ca="1" si="67"/>
        <v>0</v>
      </c>
      <c r="X58" s="13">
        <f t="shared" ca="1" si="68"/>
        <v>0</v>
      </c>
      <c r="Y58" s="1">
        <f t="shared" ca="1" si="69"/>
        <v>0.5</v>
      </c>
      <c r="Z58" s="1">
        <f t="shared" ca="1" si="70"/>
        <v>0.5</v>
      </c>
      <c r="AA58" s="1">
        <f t="shared" ca="1" si="60"/>
        <v>0.5</v>
      </c>
      <c r="AB58" s="11">
        <f t="shared" ca="1" si="61"/>
        <v>2</v>
      </c>
      <c r="AC58" s="11">
        <f t="shared" ca="1" si="62"/>
        <v>2</v>
      </c>
      <c r="AD58" s="11">
        <f t="shared" ca="1" si="71"/>
        <v>2</v>
      </c>
      <c r="AE58" s="1">
        <f t="shared" ca="1" si="63"/>
        <v>2</v>
      </c>
      <c r="AF58" s="22">
        <f t="shared" ca="1" si="64"/>
        <v>2</v>
      </c>
    </row>
    <row r="59" spans="1:32">
      <c r="A59" s="1">
        <f t="shared" si="65"/>
        <v>4</v>
      </c>
      <c r="B59" s="1" t="str">
        <f t="shared" ref="B59:G59" si="73">B6</f>
        <v>Grocholski</v>
      </c>
      <c r="C59" s="1" t="str">
        <f t="shared" si="73"/>
        <v>Mirosław</v>
      </c>
      <c r="D59" s="1">
        <f t="shared" si="73"/>
        <v>1</v>
      </c>
      <c r="E59" s="1">
        <f t="shared" si="73"/>
        <v>1</v>
      </c>
      <c r="F59" s="1">
        <f t="shared" si="73"/>
        <v>1</v>
      </c>
      <c r="G59" s="14">
        <f t="shared" si="73"/>
        <v>2</v>
      </c>
      <c r="H59" s="1"/>
      <c r="I59" s="1"/>
      <c r="J59" s="1"/>
      <c r="K59" s="1"/>
      <c r="L59" s="1"/>
      <c r="M59" s="1"/>
      <c r="N59" s="1"/>
      <c r="O59" s="1"/>
      <c r="P59" s="1"/>
      <c r="Q59" s="2"/>
      <c r="R59" s="1"/>
      <c r="S59" s="1"/>
      <c r="T59" s="1"/>
      <c r="U59" s="13"/>
      <c r="V59" s="1"/>
      <c r="W59" s="1">
        <f t="shared" ca="1" si="67"/>
        <v>0</v>
      </c>
      <c r="X59" s="13">
        <f t="shared" ca="1" si="68"/>
        <v>0</v>
      </c>
      <c r="Y59" s="1">
        <f t="shared" ca="1" si="69"/>
        <v>0.5</v>
      </c>
      <c r="Z59" s="1">
        <f t="shared" ca="1" si="70"/>
        <v>0.5</v>
      </c>
      <c r="AA59" s="1">
        <f t="shared" ca="1" si="60"/>
        <v>0.5</v>
      </c>
      <c r="AB59" s="11">
        <f t="shared" ca="1" si="61"/>
        <v>2</v>
      </c>
      <c r="AC59" s="11">
        <f t="shared" ca="1" si="62"/>
        <v>2</v>
      </c>
      <c r="AD59" s="11">
        <f t="shared" ca="1" si="71"/>
        <v>2</v>
      </c>
      <c r="AE59" s="1">
        <f t="shared" ca="1" si="63"/>
        <v>2</v>
      </c>
      <c r="AF59" s="22">
        <f t="shared" ca="1" si="64"/>
        <v>2</v>
      </c>
    </row>
    <row r="60" spans="1:32">
      <c r="A60" s="1">
        <f t="shared" si="65"/>
        <v>5</v>
      </c>
      <c r="B60" s="1" t="str">
        <f t="shared" ref="B60:G60" si="74">B7</f>
        <v>Grzybowski</v>
      </c>
      <c r="C60" s="1" t="str">
        <f t="shared" si="74"/>
        <v>Bartosz</v>
      </c>
      <c r="D60" s="1">
        <f t="shared" si="74"/>
        <v>1</v>
      </c>
      <c r="E60" s="1">
        <f t="shared" si="74"/>
        <v>1</v>
      </c>
      <c r="F60" s="1">
        <f t="shared" si="74"/>
        <v>1</v>
      </c>
      <c r="G60" s="14" t="str">
        <f t="shared" si="74"/>
        <v>E</v>
      </c>
      <c r="H60" s="1"/>
      <c r="I60" s="1"/>
      <c r="J60" s="1"/>
      <c r="K60" s="1"/>
      <c r="L60" s="1"/>
      <c r="M60" s="1"/>
      <c r="N60" s="1"/>
      <c r="O60" s="1"/>
      <c r="P60" s="2"/>
      <c r="Q60" s="1"/>
      <c r="R60" s="1"/>
      <c r="S60" s="1"/>
      <c r="T60" s="1"/>
      <c r="U60" s="13"/>
      <c r="V60" s="1"/>
      <c r="W60" s="1">
        <f t="shared" ca="1" si="67"/>
        <v>0</v>
      </c>
      <c r="X60" s="13">
        <f t="shared" ca="1" si="68"/>
        <v>0</v>
      </c>
      <c r="Y60" s="1">
        <f t="shared" ca="1" si="69"/>
        <v>0.5</v>
      </c>
      <c r="Z60" s="1">
        <f t="shared" ca="1" si="70"/>
        <v>0.5</v>
      </c>
      <c r="AA60" s="1">
        <f t="shared" ca="1" si="60"/>
        <v>0.5</v>
      </c>
      <c r="AB60" s="11">
        <f t="shared" ca="1" si="61"/>
        <v>2</v>
      </c>
      <c r="AC60" s="11">
        <f t="shared" ca="1" si="62"/>
        <v>2</v>
      </c>
      <c r="AD60" s="11">
        <f t="shared" ca="1" si="71"/>
        <v>2</v>
      </c>
      <c r="AE60" s="1">
        <f t="shared" ca="1" si="63"/>
        <v>2</v>
      </c>
      <c r="AF60" s="22">
        <f t="shared" ca="1" si="64"/>
        <v>2</v>
      </c>
    </row>
    <row r="61" spans="1:32">
      <c r="A61" s="1">
        <f t="shared" si="65"/>
        <v>6</v>
      </c>
      <c r="B61" s="1" t="str">
        <f t="shared" ref="B61:G61" si="75">B8</f>
        <v>Indyk</v>
      </c>
      <c r="C61" s="1" t="str">
        <f t="shared" si="75"/>
        <v>Michał</v>
      </c>
      <c r="D61" s="1">
        <f t="shared" si="75"/>
        <v>1</v>
      </c>
      <c r="E61" s="1">
        <f t="shared" si="75"/>
        <v>1</v>
      </c>
      <c r="F61" s="1">
        <f t="shared" si="75"/>
        <v>1</v>
      </c>
      <c r="G61" s="14">
        <f t="shared" si="75"/>
        <v>1</v>
      </c>
      <c r="H61" s="1"/>
      <c r="I61" s="1"/>
      <c r="J61" s="1"/>
      <c r="K61" s="1"/>
      <c r="L61" s="1"/>
      <c r="M61" s="1"/>
      <c r="N61" s="1"/>
      <c r="O61" s="1"/>
      <c r="P61" s="1"/>
      <c r="Q61" s="2"/>
      <c r="R61" s="1"/>
      <c r="S61" s="1"/>
      <c r="T61" s="1"/>
      <c r="U61" s="13"/>
      <c r="V61" s="1"/>
      <c r="W61" s="1">
        <f t="shared" ca="1" si="67"/>
        <v>0</v>
      </c>
      <c r="X61" s="13">
        <f t="shared" ca="1" si="68"/>
        <v>0</v>
      </c>
      <c r="Y61" s="1">
        <f t="shared" ca="1" si="69"/>
        <v>0.5</v>
      </c>
      <c r="Z61" s="1">
        <f t="shared" ca="1" si="70"/>
        <v>0.5</v>
      </c>
      <c r="AA61" s="1">
        <f t="shared" ca="1" si="60"/>
        <v>0.5</v>
      </c>
      <c r="AB61" s="11">
        <f t="shared" ca="1" si="61"/>
        <v>2</v>
      </c>
      <c r="AC61" s="11">
        <f t="shared" ca="1" si="62"/>
        <v>2</v>
      </c>
      <c r="AD61" s="11">
        <f t="shared" ca="1" si="71"/>
        <v>2</v>
      </c>
      <c r="AE61" s="1">
        <f t="shared" ca="1" si="63"/>
        <v>2</v>
      </c>
      <c r="AF61" s="22">
        <f t="shared" ca="1" si="64"/>
        <v>2</v>
      </c>
    </row>
    <row r="62" spans="1:32">
      <c r="A62" s="1">
        <f t="shared" si="65"/>
        <v>7</v>
      </c>
      <c r="B62" s="1" t="str">
        <f t="shared" ref="B62:G62" si="76">B9</f>
        <v>Kochmański</v>
      </c>
      <c r="C62" s="1" t="str">
        <f t="shared" si="76"/>
        <v>Michał</v>
      </c>
      <c r="D62" s="1">
        <f t="shared" si="76"/>
        <v>1</v>
      </c>
      <c r="E62" s="1">
        <f t="shared" si="76"/>
        <v>1</v>
      </c>
      <c r="F62" s="1">
        <f t="shared" si="76"/>
        <v>1</v>
      </c>
      <c r="G62" s="14">
        <f t="shared" si="76"/>
        <v>2</v>
      </c>
      <c r="H62" s="1"/>
      <c r="I62" s="1"/>
      <c r="J62" s="1"/>
      <c r="K62" s="1"/>
      <c r="L62" s="1"/>
      <c r="M62" s="1"/>
      <c r="N62" s="1"/>
      <c r="O62" s="1"/>
      <c r="P62" s="2"/>
      <c r="Q62" s="1"/>
      <c r="R62" s="1"/>
      <c r="S62" s="1"/>
      <c r="T62" s="1"/>
      <c r="U62" s="13"/>
      <c r="V62" s="1"/>
      <c r="W62" s="1">
        <f t="shared" ca="1" si="67"/>
        <v>0</v>
      </c>
      <c r="X62" s="13">
        <f t="shared" ca="1" si="68"/>
        <v>0</v>
      </c>
      <c r="Y62" s="1">
        <f t="shared" ca="1" si="69"/>
        <v>0.5</v>
      </c>
      <c r="Z62" s="1">
        <f t="shared" ca="1" si="70"/>
        <v>0.5</v>
      </c>
      <c r="AA62" s="1">
        <f t="shared" ca="1" si="60"/>
        <v>0.5</v>
      </c>
      <c r="AB62" s="11">
        <f t="shared" ca="1" si="61"/>
        <v>2</v>
      </c>
      <c r="AC62" s="11">
        <f t="shared" ca="1" si="62"/>
        <v>2</v>
      </c>
      <c r="AD62" s="11">
        <f t="shared" ca="1" si="71"/>
        <v>2</v>
      </c>
      <c r="AE62" s="1">
        <f t="shared" ca="1" si="63"/>
        <v>2</v>
      </c>
      <c r="AF62" s="22">
        <f t="shared" ca="1" si="64"/>
        <v>2</v>
      </c>
    </row>
    <row r="63" spans="1:32">
      <c r="A63" s="1">
        <f t="shared" si="65"/>
        <v>8</v>
      </c>
      <c r="B63" s="1" t="str">
        <f t="shared" ref="B63:G63" si="77">B10</f>
        <v>Kołodziej</v>
      </c>
      <c r="C63" s="1" t="str">
        <f t="shared" si="77"/>
        <v>Damian</v>
      </c>
      <c r="D63" s="1">
        <f t="shared" si="77"/>
        <v>1</v>
      </c>
      <c r="E63" s="1">
        <f t="shared" si="77"/>
        <v>1</v>
      </c>
      <c r="F63" s="1">
        <f t="shared" si="77"/>
        <v>1</v>
      </c>
      <c r="G63" s="14">
        <f t="shared" si="77"/>
        <v>2</v>
      </c>
      <c r="H63" s="1"/>
      <c r="I63" s="1"/>
      <c r="J63" s="1"/>
      <c r="K63" s="1"/>
      <c r="L63" s="1"/>
      <c r="M63" s="1"/>
      <c r="N63" s="1"/>
      <c r="O63" s="1"/>
      <c r="P63" s="1"/>
      <c r="Q63" s="2"/>
      <c r="R63" s="1"/>
      <c r="S63" s="1"/>
      <c r="T63" s="1"/>
      <c r="U63" s="13"/>
      <c r="V63" s="1"/>
      <c r="W63" s="1">
        <f t="shared" ca="1" si="67"/>
        <v>0</v>
      </c>
      <c r="X63" s="13">
        <f t="shared" ca="1" si="68"/>
        <v>0</v>
      </c>
      <c r="Y63" s="1">
        <f t="shared" ca="1" si="69"/>
        <v>0.5</v>
      </c>
      <c r="Z63" s="1">
        <f t="shared" ca="1" si="70"/>
        <v>0.5</v>
      </c>
      <c r="AA63" s="1">
        <f t="shared" ca="1" si="60"/>
        <v>0.5</v>
      </c>
      <c r="AB63" s="11">
        <f t="shared" ca="1" si="61"/>
        <v>2</v>
      </c>
      <c r="AC63" s="11">
        <f t="shared" ca="1" si="62"/>
        <v>2</v>
      </c>
      <c r="AD63" s="11">
        <f t="shared" ca="1" si="71"/>
        <v>2</v>
      </c>
      <c r="AE63" s="1">
        <f t="shared" ca="1" si="63"/>
        <v>2</v>
      </c>
      <c r="AF63" s="22">
        <f t="shared" ca="1" si="64"/>
        <v>2</v>
      </c>
    </row>
    <row r="64" spans="1:32">
      <c r="A64" s="1">
        <f t="shared" si="65"/>
        <v>9</v>
      </c>
      <c r="B64" s="1" t="str">
        <f t="shared" ref="B64:G64" si="78">B11</f>
        <v>Kostka</v>
      </c>
      <c r="C64" s="1" t="str">
        <f t="shared" si="78"/>
        <v>Stanisław</v>
      </c>
      <c r="D64" s="1">
        <f t="shared" si="78"/>
        <v>1</v>
      </c>
      <c r="E64" s="1">
        <f t="shared" si="78"/>
        <v>1</v>
      </c>
      <c r="F64" s="1">
        <f t="shared" si="78"/>
        <v>1</v>
      </c>
      <c r="G64" s="14">
        <f t="shared" si="78"/>
        <v>3</v>
      </c>
      <c r="H64" s="1"/>
      <c r="I64" s="1"/>
      <c r="J64" s="1"/>
      <c r="K64" s="1"/>
      <c r="L64" s="1"/>
      <c r="M64" s="1"/>
      <c r="N64" s="1"/>
      <c r="O64" s="1"/>
      <c r="P64" s="2"/>
      <c r="Q64" s="2"/>
      <c r="R64" s="1"/>
      <c r="S64" s="1"/>
      <c r="T64" s="1"/>
      <c r="U64" s="13"/>
      <c r="V64" s="1"/>
      <c r="W64" s="1">
        <f t="shared" ca="1" si="67"/>
        <v>0</v>
      </c>
      <c r="X64" s="13">
        <f t="shared" ca="1" si="68"/>
        <v>0</v>
      </c>
      <c r="Y64" s="1">
        <f t="shared" ca="1" si="69"/>
        <v>0.5</v>
      </c>
      <c r="Z64" s="1">
        <f t="shared" ca="1" si="70"/>
        <v>0.5</v>
      </c>
      <c r="AA64" s="1">
        <f t="shared" ca="1" si="60"/>
        <v>0.5</v>
      </c>
      <c r="AB64" s="11">
        <f t="shared" ca="1" si="61"/>
        <v>2</v>
      </c>
      <c r="AC64" s="11">
        <f t="shared" ca="1" si="62"/>
        <v>2</v>
      </c>
      <c r="AD64" s="11">
        <f t="shared" ca="1" si="71"/>
        <v>2</v>
      </c>
      <c r="AE64" s="1">
        <f t="shared" ca="1" si="63"/>
        <v>2</v>
      </c>
      <c r="AF64" s="22">
        <f t="shared" ca="1" si="64"/>
        <v>2</v>
      </c>
    </row>
    <row r="65" spans="1:32">
      <c r="A65" s="1">
        <f t="shared" si="65"/>
        <v>10</v>
      </c>
      <c r="B65" s="1" t="str">
        <f t="shared" ref="B65:G65" si="79">B12</f>
        <v>Kuzara</v>
      </c>
      <c r="C65" s="1" t="str">
        <f t="shared" si="79"/>
        <v>Michał</v>
      </c>
      <c r="D65" s="1">
        <f t="shared" si="79"/>
        <v>1</v>
      </c>
      <c r="E65" s="1">
        <f t="shared" si="79"/>
        <v>1</v>
      </c>
      <c r="F65" s="1">
        <f t="shared" si="79"/>
        <v>1</v>
      </c>
      <c r="G65" s="14">
        <f t="shared" si="79"/>
        <v>2</v>
      </c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1"/>
      <c r="T65" s="1"/>
      <c r="U65" s="13"/>
      <c r="V65" s="1"/>
      <c r="W65" s="1">
        <f t="shared" ca="1" si="67"/>
        <v>0</v>
      </c>
      <c r="X65" s="13">
        <f t="shared" ca="1" si="68"/>
        <v>0</v>
      </c>
      <c r="Y65" s="1">
        <f t="shared" ca="1" si="69"/>
        <v>0.5</v>
      </c>
      <c r="Z65" s="1">
        <f t="shared" ca="1" si="70"/>
        <v>0.5</v>
      </c>
      <c r="AA65" s="1">
        <f t="shared" ca="1" si="60"/>
        <v>0.5</v>
      </c>
      <c r="AB65" s="11">
        <f t="shared" ca="1" si="61"/>
        <v>2</v>
      </c>
      <c r="AC65" s="11">
        <f t="shared" ca="1" si="62"/>
        <v>2</v>
      </c>
      <c r="AD65" s="11">
        <f t="shared" ca="1" si="71"/>
        <v>2</v>
      </c>
      <c r="AE65" s="1">
        <f t="shared" ca="1" si="63"/>
        <v>2</v>
      </c>
      <c r="AF65" s="22">
        <f t="shared" ca="1" si="64"/>
        <v>2</v>
      </c>
    </row>
    <row r="66" spans="1:32">
      <c r="A66" s="1">
        <f t="shared" si="65"/>
        <v>11</v>
      </c>
      <c r="B66" s="1" t="str">
        <f t="shared" ref="B66:G66" si="80">B13</f>
        <v>Strzępek</v>
      </c>
      <c r="C66" s="1" t="str">
        <f t="shared" si="80"/>
        <v>Kamil</v>
      </c>
      <c r="D66" s="1">
        <f t="shared" si="80"/>
        <v>1</v>
      </c>
      <c r="E66" s="1">
        <f t="shared" si="80"/>
        <v>1</v>
      </c>
      <c r="F66" s="1">
        <f t="shared" si="80"/>
        <v>1</v>
      </c>
      <c r="G66" s="14">
        <f t="shared" si="80"/>
        <v>3</v>
      </c>
      <c r="H66" s="1"/>
      <c r="I66" s="1"/>
      <c r="J66" s="1"/>
      <c r="K66" s="1"/>
      <c r="L66" s="1"/>
      <c r="M66" s="1"/>
      <c r="N66" s="1"/>
      <c r="O66" s="1"/>
      <c r="P66" s="2"/>
      <c r="Q66" s="2"/>
      <c r="R66" s="1"/>
      <c r="S66" s="1"/>
      <c r="T66" s="1"/>
      <c r="U66" s="13"/>
      <c r="V66" s="1"/>
      <c r="W66" s="1">
        <f t="shared" ca="1" si="67"/>
        <v>0</v>
      </c>
      <c r="X66" s="13">
        <f t="shared" ca="1" si="68"/>
        <v>0</v>
      </c>
      <c r="Y66" s="1">
        <f t="shared" ca="1" si="69"/>
        <v>0.5</v>
      </c>
      <c r="Z66" s="1">
        <f t="shared" ca="1" si="70"/>
        <v>0.5</v>
      </c>
      <c r="AA66" s="1">
        <f t="shared" ca="1" si="60"/>
        <v>0.5</v>
      </c>
      <c r="AB66" s="11">
        <f t="shared" ca="1" si="61"/>
        <v>2</v>
      </c>
      <c r="AC66" s="11">
        <f t="shared" ca="1" si="62"/>
        <v>2</v>
      </c>
      <c r="AD66" s="11">
        <f t="shared" ca="1" si="71"/>
        <v>2</v>
      </c>
      <c r="AE66" s="1">
        <f t="shared" ca="1" si="63"/>
        <v>2</v>
      </c>
      <c r="AF66" s="22">
        <f t="shared" ca="1" si="64"/>
        <v>2</v>
      </c>
    </row>
    <row r="67" spans="1:32">
      <c r="A67" s="1">
        <f t="shared" si="65"/>
        <v>12</v>
      </c>
      <c r="B67" s="1" t="str">
        <f t="shared" ref="B67:G67" si="81">B14</f>
        <v>Sudek</v>
      </c>
      <c r="C67" s="1" t="str">
        <f t="shared" si="81"/>
        <v>Bartosz</v>
      </c>
      <c r="D67" s="1">
        <f t="shared" si="81"/>
        <v>1</v>
      </c>
      <c r="E67" s="1">
        <f t="shared" si="81"/>
        <v>1</v>
      </c>
      <c r="F67" s="1">
        <f t="shared" si="81"/>
        <v>1</v>
      </c>
      <c r="G67" s="14">
        <f t="shared" si="81"/>
        <v>1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3"/>
      <c r="V67" s="1"/>
      <c r="W67" s="1">
        <f t="shared" ca="1" si="67"/>
        <v>0</v>
      </c>
      <c r="X67" s="13">
        <f t="shared" ca="1" si="68"/>
        <v>0</v>
      </c>
      <c r="Y67" s="1">
        <f t="shared" ca="1" si="69"/>
        <v>0.5</v>
      </c>
      <c r="Z67" s="1">
        <f t="shared" ca="1" si="70"/>
        <v>0.5</v>
      </c>
      <c r="AA67" s="1">
        <f t="shared" ca="1" si="60"/>
        <v>0.5</v>
      </c>
      <c r="AB67" s="11">
        <f t="shared" ca="1" si="61"/>
        <v>2</v>
      </c>
      <c r="AC67" s="11">
        <f t="shared" ca="1" si="62"/>
        <v>2</v>
      </c>
      <c r="AD67" s="11">
        <f t="shared" ca="1" si="71"/>
        <v>2</v>
      </c>
      <c r="AE67" s="1">
        <f t="shared" ca="1" si="63"/>
        <v>2</v>
      </c>
      <c r="AF67" s="22">
        <f t="shared" ca="1" si="64"/>
        <v>2</v>
      </c>
    </row>
    <row r="68" spans="1:32">
      <c r="A68" s="1">
        <f t="shared" si="65"/>
        <v>13</v>
      </c>
      <c r="B68" s="1" t="str">
        <f t="shared" ref="B68:G68" si="82">B15</f>
        <v>Szymański</v>
      </c>
      <c r="C68" s="1" t="str">
        <f t="shared" si="82"/>
        <v>Piotr</v>
      </c>
      <c r="D68" s="1">
        <f t="shared" si="82"/>
        <v>1</v>
      </c>
      <c r="E68" s="1">
        <f t="shared" si="82"/>
        <v>1</v>
      </c>
      <c r="F68" s="1">
        <f t="shared" si="82"/>
        <v>1</v>
      </c>
      <c r="G68" s="14">
        <f t="shared" si="82"/>
        <v>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3"/>
      <c r="V68" s="1"/>
      <c r="W68" s="1">
        <f t="shared" ca="1" si="67"/>
        <v>0</v>
      </c>
      <c r="X68" s="13">
        <f t="shared" ca="1" si="68"/>
        <v>0</v>
      </c>
      <c r="Y68" s="1">
        <f t="shared" ca="1" si="69"/>
        <v>0.5</v>
      </c>
      <c r="Z68" s="1">
        <f t="shared" ca="1" si="70"/>
        <v>0.5</v>
      </c>
      <c r="AA68" s="1">
        <f t="shared" ca="1" si="60"/>
        <v>0.5</v>
      </c>
      <c r="AB68" s="11">
        <f t="shared" ca="1" si="61"/>
        <v>2</v>
      </c>
      <c r="AC68" s="11">
        <f t="shared" ca="1" si="62"/>
        <v>2</v>
      </c>
      <c r="AD68" s="11">
        <f t="shared" ca="1" si="71"/>
        <v>2</v>
      </c>
      <c r="AE68" s="1">
        <f t="shared" ca="1" si="63"/>
        <v>2</v>
      </c>
      <c r="AF68" s="22">
        <f t="shared" ca="1" si="64"/>
        <v>2</v>
      </c>
    </row>
    <row r="69" spans="1:32">
      <c r="A69" s="1">
        <f t="shared" si="65"/>
        <v>14</v>
      </c>
      <c r="B69" s="1" t="str">
        <f t="shared" ref="B69:G69" si="83">B16</f>
        <v>Żaczek</v>
      </c>
      <c r="C69" s="1" t="str">
        <f t="shared" si="83"/>
        <v>Sławomir</v>
      </c>
      <c r="D69" s="1">
        <f t="shared" si="83"/>
        <v>1</v>
      </c>
      <c r="E69" s="1">
        <f t="shared" si="83"/>
        <v>1</v>
      </c>
      <c r="F69" s="1">
        <f t="shared" si="83"/>
        <v>1</v>
      </c>
      <c r="G69" s="14">
        <f t="shared" si="83"/>
        <v>3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3"/>
      <c r="V69" s="1"/>
      <c r="W69" s="1">
        <f t="shared" ca="1" si="67"/>
        <v>0</v>
      </c>
      <c r="X69" s="13">
        <f t="shared" ca="1" si="68"/>
        <v>0</v>
      </c>
      <c r="Y69" s="1">
        <f t="shared" ca="1" si="69"/>
        <v>0.5</v>
      </c>
      <c r="Z69" s="1">
        <f t="shared" ca="1" si="70"/>
        <v>0.5</v>
      </c>
      <c r="AA69" s="1">
        <f t="shared" ca="1" si="60"/>
        <v>0.5</v>
      </c>
      <c r="AB69" s="11">
        <f t="shared" ca="1" si="61"/>
        <v>2</v>
      </c>
      <c r="AC69" s="11">
        <f t="shared" ca="1" si="62"/>
        <v>2</v>
      </c>
      <c r="AD69" s="11">
        <f t="shared" ca="1" si="71"/>
        <v>2</v>
      </c>
      <c r="AE69" s="1">
        <f t="shared" ca="1" si="63"/>
        <v>2</v>
      </c>
      <c r="AF69" s="22">
        <f t="shared" ca="1" si="64"/>
        <v>2</v>
      </c>
    </row>
    <row r="70" spans="1:32">
      <c r="A70" s="1">
        <f t="shared" si="65"/>
        <v>15</v>
      </c>
      <c r="B70" s="1" t="str">
        <f t="shared" ref="B70:G70" si="84">B17</f>
        <v>Żurek</v>
      </c>
      <c r="C70" s="1" t="str">
        <f t="shared" si="84"/>
        <v>Mariusz</v>
      </c>
      <c r="D70" s="1">
        <f t="shared" si="84"/>
        <v>1</v>
      </c>
      <c r="E70" s="1">
        <f t="shared" si="84"/>
        <v>1</v>
      </c>
      <c r="F70" s="1">
        <f t="shared" si="84"/>
        <v>1</v>
      </c>
      <c r="G70" s="14">
        <f t="shared" si="84"/>
        <v>3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3"/>
      <c r="V70" s="1"/>
      <c r="W70" s="1">
        <f t="shared" ca="1" si="67"/>
        <v>0</v>
      </c>
      <c r="X70" s="13">
        <f t="shared" ca="1" si="68"/>
        <v>0</v>
      </c>
      <c r="Y70" s="1">
        <f t="shared" ca="1" si="69"/>
        <v>0.5</v>
      </c>
      <c r="Z70" s="1">
        <f t="shared" ca="1" si="70"/>
        <v>0.5</v>
      </c>
      <c r="AA70" s="1">
        <f t="shared" ca="1" si="60"/>
        <v>0.5</v>
      </c>
      <c r="AB70" s="11">
        <f t="shared" ca="1" si="61"/>
        <v>2</v>
      </c>
      <c r="AC70" s="11">
        <f t="shared" ca="1" si="62"/>
        <v>2</v>
      </c>
      <c r="AD70" s="11">
        <f t="shared" ca="1" si="71"/>
        <v>2</v>
      </c>
      <c r="AE70" s="1">
        <f t="shared" ca="1" si="63"/>
        <v>2</v>
      </c>
      <c r="AF70" s="22">
        <f t="shared" ca="1" si="64"/>
        <v>2</v>
      </c>
    </row>
    <row r="71" spans="1:32">
      <c r="A71" s="5"/>
      <c r="B71" s="6"/>
      <c r="C71" s="6"/>
      <c r="D71" s="7"/>
      <c r="E71" s="5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5"/>
      <c r="W71" s="7"/>
      <c r="X71" s="7"/>
      <c r="Y71" s="7"/>
      <c r="Z71" s="8"/>
    </row>
    <row r="72" spans="1:32">
      <c r="A72" s="5"/>
      <c r="B72" s="6"/>
      <c r="C72" s="6"/>
      <c r="D72" s="7"/>
      <c r="E72" s="5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" t="s">
        <v>0</v>
      </c>
      <c r="U72" s="1" t="s">
        <v>1</v>
      </c>
      <c r="V72" s="1" t="s">
        <v>2</v>
      </c>
      <c r="W72" s="1" t="s">
        <v>34</v>
      </c>
      <c r="X72" s="1" t="s">
        <v>52</v>
      </c>
      <c r="Y72" s="1" t="s">
        <v>53</v>
      </c>
      <c r="Z72" s="1" t="s">
        <v>54</v>
      </c>
      <c r="AA72" s="9"/>
    </row>
    <row r="73" spans="1:32">
      <c r="T73" s="1">
        <f>A3</f>
        <v>1</v>
      </c>
      <c r="U73" s="3" t="str">
        <f>B3</f>
        <v>Bielak</v>
      </c>
      <c r="V73" s="3" t="str">
        <f>C3</f>
        <v>Mateusz</v>
      </c>
      <c r="W73" s="1">
        <v>1</v>
      </c>
      <c r="X73" s="1"/>
      <c r="Y73" s="1"/>
      <c r="Z73" s="1"/>
    </row>
    <row r="74" spans="1:32">
      <c r="T74" s="1">
        <f t="shared" ref="T74:V74" si="85">A4</f>
        <v>2</v>
      </c>
      <c r="U74" s="3" t="str">
        <f t="shared" si="85"/>
        <v>Bielech</v>
      </c>
      <c r="V74" s="3" t="str">
        <f t="shared" si="85"/>
        <v>Kacper</v>
      </c>
      <c r="W74" s="1">
        <v>1</v>
      </c>
      <c r="X74" s="1"/>
      <c r="Y74" s="1"/>
      <c r="Z74" s="1"/>
    </row>
    <row r="75" spans="1:32">
      <c r="T75" s="1">
        <f t="shared" ref="T75:V75" si="86">A5</f>
        <v>3</v>
      </c>
      <c r="U75" s="3" t="str">
        <f t="shared" si="86"/>
        <v>Ćmil</v>
      </c>
      <c r="V75" s="3" t="str">
        <f t="shared" si="86"/>
        <v>Michał</v>
      </c>
      <c r="W75" s="1">
        <v>1</v>
      </c>
      <c r="X75" s="1"/>
      <c r="Y75" s="1"/>
      <c r="Z75" s="1"/>
    </row>
    <row r="76" spans="1:32">
      <c r="T76" s="1">
        <f t="shared" ref="T76:V76" si="87">A6</f>
        <v>4</v>
      </c>
      <c r="U76" s="3" t="str">
        <f t="shared" si="87"/>
        <v>Grocholski</v>
      </c>
      <c r="V76" s="3" t="str">
        <f t="shared" si="87"/>
        <v>Mirosław</v>
      </c>
      <c r="W76" s="1">
        <v>1</v>
      </c>
      <c r="X76" s="2"/>
      <c r="Y76" s="1"/>
      <c r="Z76" s="1"/>
    </row>
    <row r="77" spans="1:32">
      <c r="T77" s="1">
        <f t="shared" ref="T77:V77" si="88">A7</f>
        <v>5</v>
      </c>
      <c r="U77" s="3" t="str">
        <f t="shared" si="88"/>
        <v>Grzybowski</v>
      </c>
      <c r="V77" s="3" t="str">
        <f t="shared" si="88"/>
        <v>Bartosz</v>
      </c>
      <c r="W77" s="1">
        <v>1</v>
      </c>
      <c r="X77" s="2"/>
      <c r="Y77" s="1"/>
      <c r="Z77" s="1"/>
    </row>
    <row r="78" spans="1:32">
      <c r="T78" s="1">
        <f t="shared" ref="T78:V78" si="89">A8</f>
        <v>6</v>
      </c>
      <c r="U78" s="3" t="str">
        <f t="shared" si="89"/>
        <v>Indyk</v>
      </c>
      <c r="V78" s="3" t="str">
        <f t="shared" si="89"/>
        <v>Michał</v>
      </c>
      <c r="W78" s="1">
        <v>1</v>
      </c>
      <c r="X78" s="2"/>
      <c r="Y78" s="1"/>
      <c r="Z78" s="1"/>
    </row>
    <row r="79" spans="1:32">
      <c r="T79" s="1">
        <f t="shared" ref="T79:V79" si="90">A9</f>
        <v>7</v>
      </c>
      <c r="U79" s="3" t="str">
        <f t="shared" si="90"/>
        <v>Kochmański</v>
      </c>
      <c r="V79" s="3" t="str">
        <f t="shared" si="90"/>
        <v>Michał</v>
      </c>
      <c r="W79" s="1">
        <v>1</v>
      </c>
      <c r="X79" s="2"/>
      <c r="Y79" s="1"/>
      <c r="Z79" s="1"/>
    </row>
    <row r="80" spans="1:32">
      <c r="T80" s="1">
        <f t="shared" ref="T80:V80" si="91">A10</f>
        <v>8</v>
      </c>
      <c r="U80" s="3" t="str">
        <f t="shared" si="91"/>
        <v>Kołodziej</v>
      </c>
      <c r="V80" s="3" t="str">
        <f t="shared" si="91"/>
        <v>Damian</v>
      </c>
      <c r="W80" s="1">
        <v>1</v>
      </c>
      <c r="X80" s="2"/>
      <c r="Y80" s="1"/>
      <c r="Z80" s="1"/>
    </row>
    <row r="81" spans="1:32">
      <c r="T81" s="1">
        <f t="shared" ref="T81:V81" si="92">A11</f>
        <v>9</v>
      </c>
      <c r="U81" s="3" t="str">
        <f t="shared" si="92"/>
        <v>Kostka</v>
      </c>
      <c r="V81" s="3" t="str">
        <f t="shared" si="92"/>
        <v>Stanisław</v>
      </c>
      <c r="W81" s="1">
        <v>1</v>
      </c>
      <c r="X81" s="2"/>
      <c r="Y81" s="1"/>
      <c r="Z81" s="1"/>
    </row>
    <row r="82" spans="1:32">
      <c r="T82" s="1">
        <f t="shared" ref="T82:V82" si="93">A12</f>
        <v>10</v>
      </c>
      <c r="U82" s="3" t="str">
        <f t="shared" si="93"/>
        <v>Kuzara</v>
      </c>
      <c r="V82" s="3" t="str">
        <f t="shared" si="93"/>
        <v>Michał</v>
      </c>
      <c r="W82" s="1">
        <v>1</v>
      </c>
      <c r="X82" s="2"/>
      <c r="Y82" s="1"/>
      <c r="Z82" s="1"/>
    </row>
    <row r="83" spans="1:32">
      <c r="T83" s="1">
        <f t="shared" ref="T83:V83" si="94">A13</f>
        <v>11</v>
      </c>
      <c r="U83" s="3" t="str">
        <f t="shared" si="94"/>
        <v>Strzępek</v>
      </c>
      <c r="V83" s="3" t="str">
        <f t="shared" si="94"/>
        <v>Kamil</v>
      </c>
      <c r="W83" s="1">
        <v>1</v>
      </c>
      <c r="X83" s="2"/>
      <c r="Y83" s="1"/>
      <c r="Z83" s="1"/>
    </row>
    <row r="84" spans="1:32">
      <c r="T84" s="1">
        <f t="shared" ref="T84:V84" si="95">A14</f>
        <v>12</v>
      </c>
      <c r="U84" s="3" t="str">
        <f t="shared" si="95"/>
        <v>Sudek</v>
      </c>
      <c r="V84" s="3" t="str">
        <f t="shared" si="95"/>
        <v>Bartosz</v>
      </c>
      <c r="W84" s="1">
        <v>1</v>
      </c>
      <c r="X84" s="2"/>
      <c r="Y84" s="1"/>
      <c r="Z84" s="1"/>
    </row>
    <row r="85" spans="1:32">
      <c r="T85" s="1">
        <f t="shared" ref="T85:V85" si="96">A15</f>
        <v>13</v>
      </c>
      <c r="U85" s="3" t="str">
        <f t="shared" si="96"/>
        <v>Szymański</v>
      </c>
      <c r="V85" s="3" t="str">
        <f t="shared" si="96"/>
        <v>Piotr</v>
      </c>
      <c r="W85" s="1">
        <v>1</v>
      </c>
      <c r="X85" s="2"/>
      <c r="Y85" s="1"/>
      <c r="Z85" s="1"/>
    </row>
    <row r="86" spans="1:32">
      <c r="T86" s="1">
        <f t="shared" ref="T86:V86" si="97">A16</f>
        <v>14</v>
      </c>
      <c r="U86" s="3" t="str">
        <f t="shared" si="97"/>
        <v>Żaczek</v>
      </c>
      <c r="V86" s="3" t="str">
        <f t="shared" si="97"/>
        <v>Sławomir</v>
      </c>
      <c r="W86" s="1">
        <v>1</v>
      </c>
      <c r="X86" s="2"/>
      <c r="Y86" s="1"/>
      <c r="Z86" s="1"/>
    </row>
    <row r="87" spans="1:32">
      <c r="T87" s="1">
        <f t="shared" ref="T87:V87" si="98">A17</f>
        <v>15</v>
      </c>
      <c r="U87" s="3" t="str">
        <f t="shared" si="98"/>
        <v>Żurek</v>
      </c>
      <c r="V87" s="3" t="str">
        <f t="shared" si="98"/>
        <v>Mariusz</v>
      </c>
      <c r="W87" s="1">
        <v>1</v>
      </c>
      <c r="X87" s="2"/>
      <c r="Y87" s="1"/>
      <c r="Z87" s="1"/>
    </row>
    <row r="89" spans="1:32">
      <c r="A89" s="17" t="s">
        <v>57</v>
      </c>
      <c r="W89" t="s">
        <v>28</v>
      </c>
      <c r="X89">
        <v>10</v>
      </c>
      <c r="Y89" t="s">
        <v>29</v>
      </c>
      <c r="Z89">
        <v>0.5</v>
      </c>
      <c r="AA89" t="s">
        <v>35</v>
      </c>
      <c r="AB89">
        <v>0.5</v>
      </c>
    </row>
    <row r="90" spans="1:32">
      <c r="A90" s="1" t="s">
        <v>0</v>
      </c>
      <c r="B90" s="1" t="s">
        <v>1</v>
      </c>
      <c r="C90" s="1" t="s">
        <v>2</v>
      </c>
      <c r="D90" s="1" t="s">
        <v>5</v>
      </c>
      <c r="E90" s="1" t="s">
        <v>6</v>
      </c>
      <c r="F90" s="1" t="s">
        <v>7</v>
      </c>
      <c r="G90" s="14" t="s">
        <v>8</v>
      </c>
      <c r="H90" s="1"/>
      <c r="I90" s="1"/>
      <c r="J90" s="1"/>
      <c r="K90" s="1"/>
      <c r="L90" s="1"/>
      <c r="M90" s="1"/>
      <c r="N90" s="2"/>
      <c r="O90" s="1"/>
      <c r="P90" s="1"/>
      <c r="Q90" s="1"/>
      <c r="R90" s="1"/>
      <c r="S90" s="2"/>
      <c r="T90" s="2"/>
      <c r="U90" s="12"/>
      <c r="V90" s="2"/>
      <c r="W90" s="2" t="s">
        <v>27</v>
      </c>
      <c r="X90" s="12" t="s">
        <v>38</v>
      </c>
      <c r="Y90" s="1" t="s">
        <v>32</v>
      </c>
      <c r="Z90" s="2" t="s">
        <v>26</v>
      </c>
      <c r="AA90" s="1" t="s">
        <v>25</v>
      </c>
      <c r="AB90" s="10" t="s">
        <v>33</v>
      </c>
      <c r="AC90" s="10" t="s">
        <v>36</v>
      </c>
      <c r="AD90" s="10" t="s">
        <v>37</v>
      </c>
      <c r="AE90" s="10" t="s">
        <v>25</v>
      </c>
      <c r="AF90" s="21" t="s">
        <v>58</v>
      </c>
    </row>
    <row r="91" spans="1:32">
      <c r="A91" s="1">
        <f t="shared" ref="A91:G91" si="99">A3</f>
        <v>1</v>
      </c>
      <c r="B91" s="1" t="str">
        <f t="shared" si="99"/>
        <v>Bielak</v>
      </c>
      <c r="C91" s="1" t="str">
        <f t="shared" si="99"/>
        <v>Mateusz</v>
      </c>
      <c r="D91" s="1">
        <f t="shared" si="99"/>
        <v>1</v>
      </c>
      <c r="E91" s="1">
        <f t="shared" si="99"/>
        <v>1</v>
      </c>
      <c r="F91" s="1">
        <f t="shared" si="99"/>
        <v>1</v>
      </c>
      <c r="G91" s="14">
        <f t="shared" si="99"/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3"/>
      <c r="V91" s="1"/>
      <c r="W91" s="1">
        <f t="shared" ref="W91:W105" ca="1" si="100">OFFSET(W108,0,W108)</f>
        <v>0</v>
      </c>
      <c r="X91" s="13">
        <f ca="1">5*W91/$X$54</f>
        <v>0</v>
      </c>
      <c r="Y91" s="1">
        <f ca="1">X91+$Z$54</f>
        <v>0.5</v>
      </c>
      <c r="Z91" s="1">
        <f ca="1">Y91*1</f>
        <v>0.5</v>
      </c>
      <c r="AA91" s="1">
        <f t="shared" ref="AA91:AA105" ca="1" si="101">MROUND(Z91,0.5)</f>
        <v>0.5</v>
      </c>
      <c r="AB91" s="11">
        <f t="shared" ref="AB91:AB105" ca="1" si="102">IF(AA91&lt;=2.5,2,AA91)</f>
        <v>2</v>
      </c>
      <c r="AC91" s="11">
        <f t="shared" ref="AC91:AC105" ca="1" si="103">IF(AB91&gt;=5,5,AB91)</f>
        <v>2</v>
      </c>
      <c r="AD91" s="11">
        <f ca="1">AC91-$AB$54*(W108-1)</f>
        <v>2</v>
      </c>
      <c r="AE91" s="1">
        <f t="shared" ref="AE91:AE105" ca="1" si="104">IF(AND(AC91&gt;=3,AD91&lt;3),3,AD91)</f>
        <v>2</v>
      </c>
      <c r="AF91" s="22">
        <f t="shared" ref="AF91:AF105" ca="1" si="105">IF(AE91&lt;=2.5,2,AE91)</f>
        <v>2</v>
      </c>
    </row>
    <row r="92" spans="1:32">
      <c r="A92" s="1">
        <f t="shared" ref="A92:G92" si="106">A4</f>
        <v>2</v>
      </c>
      <c r="B92" s="1" t="str">
        <f t="shared" si="106"/>
        <v>Bielech</v>
      </c>
      <c r="C92" s="1" t="str">
        <f t="shared" si="106"/>
        <v>Kacper</v>
      </c>
      <c r="D92" s="1">
        <f t="shared" si="106"/>
        <v>1</v>
      </c>
      <c r="E92" s="1">
        <f t="shared" si="106"/>
        <v>1</v>
      </c>
      <c r="F92" s="1">
        <f t="shared" si="106"/>
        <v>1</v>
      </c>
      <c r="G92" s="14">
        <f t="shared" si="106"/>
        <v>1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3"/>
      <c r="V92" s="1"/>
      <c r="W92" s="1">
        <f t="shared" ca="1" si="100"/>
        <v>0</v>
      </c>
      <c r="X92" s="13">
        <f t="shared" ref="X92:X105" ca="1" si="107">5*W92/$X$54</f>
        <v>0</v>
      </c>
      <c r="Y92" s="1">
        <f t="shared" ref="Y92:Y105" ca="1" si="108">X92+$Z$54</f>
        <v>0.5</v>
      </c>
      <c r="Z92" s="1">
        <f t="shared" ref="Z92:Z105" ca="1" si="109">Y92*1</f>
        <v>0.5</v>
      </c>
      <c r="AA92" s="1">
        <f t="shared" ca="1" si="101"/>
        <v>0.5</v>
      </c>
      <c r="AB92" s="11">
        <f t="shared" ca="1" si="102"/>
        <v>2</v>
      </c>
      <c r="AC92" s="11">
        <f t="shared" ca="1" si="103"/>
        <v>2</v>
      </c>
      <c r="AD92" s="11">
        <f t="shared" ref="AD92:AD105" ca="1" si="110">AC92-$AB$54*(W109-1)</f>
        <v>2</v>
      </c>
      <c r="AE92" s="1">
        <f t="shared" ca="1" si="104"/>
        <v>2</v>
      </c>
      <c r="AF92" s="22">
        <f t="shared" ca="1" si="105"/>
        <v>2</v>
      </c>
    </row>
    <row r="93" spans="1:32">
      <c r="A93" s="1">
        <f t="shared" ref="A93:G93" si="111">A5</f>
        <v>3</v>
      </c>
      <c r="B93" s="1" t="str">
        <f t="shared" si="111"/>
        <v>Ćmil</v>
      </c>
      <c r="C93" s="1" t="str">
        <f t="shared" si="111"/>
        <v>Michał</v>
      </c>
      <c r="D93" s="1">
        <f t="shared" si="111"/>
        <v>1</v>
      </c>
      <c r="E93" s="1">
        <f t="shared" si="111"/>
        <v>1</v>
      </c>
      <c r="F93" s="1">
        <f t="shared" si="111"/>
        <v>1</v>
      </c>
      <c r="G93" s="14">
        <f t="shared" si="111"/>
        <v>1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3"/>
      <c r="V93" s="1"/>
      <c r="W93" s="1">
        <f t="shared" ca="1" si="100"/>
        <v>0</v>
      </c>
      <c r="X93" s="13">
        <f t="shared" ca="1" si="107"/>
        <v>0</v>
      </c>
      <c r="Y93" s="1">
        <f t="shared" ca="1" si="108"/>
        <v>0.5</v>
      </c>
      <c r="Z93" s="1">
        <f t="shared" ca="1" si="109"/>
        <v>0.5</v>
      </c>
      <c r="AA93" s="1">
        <f t="shared" ca="1" si="101"/>
        <v>0.5</v>
      </c>
      <c r="AB93" s="11">
        <f t="shared" ca="1" si="102"/>
        <v>2</v>
      </c>
      <c r="AC93" s="11">
        <f t="shared" ca="1" si="103"/>
        <v>2</v>
      </c>
      <c r="AD93" s="11">
        <f t="shared" ca="1" si="110"/>
        <v>2</v>
      </c>
      <c r="AE93" s="1">
        <f t="shared" ca="1" si="104"/>
        <v>2</v>
      </c>
      <c r="AF93" s="22">
        <f t="shared" ca="1" si="105"/>
        <v>2</v>
      </c>
    </row>
    <row r="94" spans="1:32">
      <c r="A94" s="1">
        <f t="shared" ref="A94:G94" si="112">A6</f>
        <v>4</v>
      </c>
      <c r="B94" s="1" t="str">
        <f t="shared" si="112"/>
        <v>Grocholski</v>
      </c>
      <c r="C94" s="1" t="str">
        <f t="shared" si="112"/>
        <v>Mirosław</v>
      </c>
      <c r="D94" s="1">
        <f t="shared" si="112"/>
        <v>1</v>
      </c>
      <c r="E94" s="1">
        <f t="shared" si="112"/>
        <v>1</v>
      </c>
      <c r="F94" s="1">
        <f t="shared" si="112"/>
        <v>1</v>
      </c>
      <c r="G94" s="14">
        <f t="shared" si="112"/>
        <v>2</v>
      </c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3"/>
      <c r="V94" s="1"/>
      <c r="W94" s="1">
        <f t="shared" ca="1" si="100"/>
        <v>0</v>
      </c>
      <c r="X94" s="13">
        <f t="shared" ca="1" si="107"/>
        <v>0</v>
      </c>
      <c r="Y94" s="1">
        <f t="shared" ca="1" si="108"/>
        <v>0.5</v>
      </c>
      <c r="Z94" s="1">
        <f t="shared" ca="1" si="109"/>
        <v>0.5</v>
      </c>
      <c r="AA94" s="1">
        <f t="shared" ca="1" si="101"/>
        <v>0.5</v>
      </c>
      <c r="AB94" s="11">
        <f t="shared" ca="1" si="102"/>
        <v>2</v>
      </c>
      <c r="AC94" s="11">
        <f t="shared" ca="1" si="103"/>
        <v>2</v>
      </c>
      <c r="AD94" s="11">
        <f t="shared" ca="1" si="110"/>
        <v>2</v>
      </c>
      <c r="AE94" s="1">
        <f t="shared" ca="1" si="104"/>
        <v>2</v>
      </c>
      <c r="AF94" s="22">
        <f t="shared" ca="1" si="105"/>
        <v>2</v>
      </c>
    </row>
    <row r="95" spans="1:32">
      <c r="A95" s="1">
        <f t="shared" ref="A95:G95" si="113">A7</f>
        <v>5</v>
      </c>
      <c r="B95" s="1" t="str">
        <f t="shared" si="113"/>
        <v>Grzybowski</v>
      </c>
      <c r="C95" s="1" t="str">
        <f t="shared" si="113"/>
        <v>Bartosz</v>
      </c>
      <c r="D95" s="1">
        <f t="shared" si="113"/>
        <v>1</v>
      </c>
      <c r="E95" s="1">
        <f t="shared" si="113"/>
        <v>1</v>
      </c>
      <c r="F95" s="1">
        <f t="shared" si="113"/>
        <v>1</v>
      </c>
      <c r="G95" s="14" t="str">
        <f t="shared" si="113"/>
        <v>E</v>
      </c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3"/>
      <c r="V95" s="1"/>
      <c r="W95" s="1">
        <f t="shared" ca="1" si="100"/>
        <v>0</v>
      </c>
      <c r="X95" s="13">
        <f t="shared" ca="1" si="107"/>
        <v>0</v>
      </c>
      <c r="Y95" s="1">
        <f t="shared" ca="1" si="108"/>
        <v>0.5</v>
      </c>
      <c r="Z95" s="1">
        <f t="shared" ca="1" si="109"/>
        <v>0.5</v>
      </c>
      <c r="AA95" s="1">
        <f t="shared" ca="1" si="101"/>
        <v>0.5</v>
      </c>
      <c r="AB95" s="11">
        <f t="shared" ca="1" si="102"/>
        <v>2</v>
      </c>
      <c r="AC95" s="11">
        <f t="shared" ca="1" si="103"/>
        <v>2</v>
      </c>
      <c r="AD95" s="11">
        <f t="shared" ca="1" si="110"/>
        <v>2</v>
      </c>
      <c r="AE95" s="1">
        <f t="shared" ca="1" si="104"/>
        <v>2</v>
      </c>
      <c r="AF95" s="22">
        <f t="shared" ca="1" si="105"/>
        <v>2</v>
      </c>
    </row>
    <row r="96" spans="1:32">
      <c r="A96" s="1">
        <f t="shared" ref="A96:G96" si="114">A8</f>
        <v>6</v>
      </c>
      <c r="B96" s="1" t="str">
        <f t="shared" si="114"/>
        <v>Indyk</v>
      </c>
      <c r="C96" s="1" t="str">
        <f t="shared" si="114"/>
        <v>Michał</v>
      </c>
      <c r="D96" s="1">
        <f t="shared" si="114"/>
        <v>1</v>
      </c>
      <c r="E96" s="1">
        <f t="shared" si="114"/>
        <v>1</v>
      </c>
      <c r="F96" s="1">
        <f t="shared" si="114"/>
        <v>1</v>
      </c>
      <c r="G96" s="14">
        <f t="shared" si="114"/>
        <v>1</v>
      </c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3"/>
      <c r="V96" s="1"/>
      <c r="W96" s="1">
        <f t="shared" ca="1" si="100"/>
        <v>0</v>
      </c>
      <c r="X96" s="13">
        <f t="shared" ca="1" si="107"/>
        <v>0</v>
      </c>
      <c r="Y96" s="1">
        <f t="shared" ca="1" si="108"/>
        <v>0.5</v>
      </c>
      <c r="Z96" s="1">
        <f t="shared" ca="1" si="109"/>
        <v>0.5</v>
      </c>
      <c r="AA96" s="1">
        <f t="shared" ca="1" si="101"/>
        <v>0.5</v>
      </c>
      <c r="AB96" s="11">
        <f t="shared" ca="1" si="102"/>
        <v>2</v>
      </c>
      <c r="AC96" s="11">
        <f t="shared" ca="1" si="103"/>
        <v>2</v>
      </c>
      <c r="AD96" s="11">
        <f t="shared" ca="1" si="110"/>
        <v>2</v>
      </c>
      <c r="AE96" s="1">
        <f t="shared" ca="1" si="104"/>
        <v>2</v>
      </c>
      <c r="AF96" s="22">
        <f t="shared" ca="1" si="105"/>
        <v>2</v>
      </c>
    </row>
    <row r="97" spans="1:32">
      <c r="A97" s="1">
        <f t="shared" ref="A97:G97" si="115">A9</f>
        <v>7</v>
      </c>
      <c r="B97" s="1" t="str">
        <f t="shared" si="115"/>
        <v>Kochmański</v>
      </c>
      <c r="C97" s="1" t="str">
        <f t="shared" si="115"/>
        <v>Michał</v>
      </c>
      <c r="D97" s="1">
        <f t="shared" si="115"/>
        <v>1</v>
      </c>
      <c r="E97" s="1">
        <f t="shared" si="115"/>
        <v>1</v>
      </c>
      <c r="F97" s="1">
        <f t="shared" si="115"/>
        <v>1</v>
      </c>
      <c r="G97" s="14">
        <f t="shared" si="115"/>
        <v>2</v>
      </c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3"/>
      <c r="V97" s="1"/>
      <c r="W97" s="1">
        <f t="shared" ca="1" si="100"/>
        <v>0</v>
      </c>
      <c r="X97" s="13">
        <f t="shared" ca="1" si="107"/>
        <v>0</v>
      </c>
      <c r="Y97" s="1">
        <f t="shared" ca="1" si="108"/>
        <v>0.5</v>
      </c>
      <c r="Z97" s="1">
        <f t="shared" ca="1" si="109"/>
        <v>0.5</v>
      </c>
      <c r="AA97" s="1">
        <f t="shared" ca="1" si="101"/>
        <v>0.5</v>
      </c>
      <c r="AB97" s="11">
        <f t="shared" ca="1" si="102"/>
        <v>2</v>
      </c>
      <c r="AC97" s="11">
        <f t="shared" ca="1" si="103"/>
        <v>2</v>
      </c>
      <c r="AD97" s="11">
        <f t="shared" ca="1" si="110"/>
        <v>2</v>
      </c>
      <c r="AE97" s="1">
        <f t="shared" ca="1" si="104"/>
        <v>2</v>
      </c>
      <c r="AF97" s="22">
        <f t="shared" ca="1" si="105"/>
        <v>2</v>
      </c>
    </row>
    <row r="98" spans="1:32">
      <c r="A98" s="1">
        <f t="shared" ref="A98:G98" si="116">A10</f>
        <v>8</v>
      </c>
      <c r="B98" s="1" t="str">
        <f t="shared" si="116"/>
        <v>Kołodziej</v>
      </c>
      <c r="C98" s="1" t="str">
        <f t="shared" si="116"/>
        <v>Damian</v>
      </c>
      <c r="D98" s="1">
        <f t="shared" si="116"/>
        <v>1</v>
      </c>
      <c r="E98" s="1">
        <f t="shared" si="116"/>
        <v>1</v>
      </c>
      <c r="F98" s="1">
        <f t="shared" si="116"/>
        <v>1</v>
      </c>
      <c r="G98" s="14">
        <f t="shared" si="116"/>
        <v>2</v>
      </c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3"/>
      <c r="V98" s="1"/>
      <c r="W98" s="1">
        <f t="shared" ca="1" si="100"/>
        <v>0</v>
      </c>
      <c r="X98" s="13">
        <f t="shared" ca="1" si="107"/>
        <v>0</v>
      </c>
      <c r="Y98" s="1">
        <f t="shared" ca="1" si="108"/>
        <v>0.5</v>
      </c>
      <c r="Z98" s="1">
        <f t="shared" ca="1" si="109"/>
        <v>0.5</v>
      </c>
      <c r="AA98" s="1">
        <f t="shared" ca="1" si="101"/>
        <v>0.5</v>
      </c>
      <c r="AB98" s="11">
        <f t="shared" ca="1" si="102"/>
        <v>2</v>
      </c>
      <c r="AC98" s="11">
        <f t="shared" ca="1" si="103"/>
        <v>2</v>
      </c>
      <c r="AD98" s="11">
        <f t="shared" ca="1" si="110"/>
        <v>2</v>
      </c>
      <c r="AE98" s="1">
        <f t="shared" ca="1" si="104"/>
        <v>2</v>
      </c>
      <c r="AF98" s="22">
        <f t="shared" ca="1" si="105"/>
        <v>2</v>
      </c>
    </row>
    <row r="99" spans="1:32">
      <c r="A99" s="1">
        <f t="shared" ref="A99:G99" si="117">A11</f>
        <v>9</v>
      </c>
      <c r="B99" s="1" t="str">
        <f t="shared" si="117"/>
        <v>Kostka</v>
      </c>
      <c r="C99" s="1" t="str">
        <f t="shared" si="117"/>
        <v>Stanisław</v>
      </c>
      <c r="D99" s="1">
        <f t="shared" si="117"/>
        <v>1</v>
      </c>
      <c r="E99" s="1">
        <f t="shared" si="117"/>
        <v>1</v>
      </c>
      <c r="F99" s="1">
        <f t="shared" si="117"/>
        <v>1</v>
      </c>
      <c r="G99" s="14">
        <f t="shared" si="117"/>
        <v>3</v>
      </c>
      <c r="H99" s="1"/>
      <c r="I99" s="1"/>
      <c r="J99" s="1"/>
      <c r="K99" s="1"/>
      <c r="L99" s="1"/>
      <c r="M99" s="1"/>
      <c r="N99" s="1"/>
      <c r="O99" s="1"/>
      <c r="P99" s="2"/>
      <c r="Q99" s="2"/>
      <c r="R99" s="1"/>
      <c r="S99" s="1"/>
      <c r="T99" s="1"/>
      <c r="U99" s="13"/>
      <c r="V99" s="1"/>
      <c r="W99" s="1">
        <f t="shared" ca="1" si="100"/>
        <v>0</v>
      </c>
      <c r="X99" s="13">
        <f t="shared" ca="1" si="107"/>
        <v>0</v>
      </c>
      <c r="Y99" s="1">
        <f t="shared" ca="1" si="108"/>
        <v>0.5</v>
      </c>
      <c r="Z99" s="1">
        <f t="shared" ca="1" si="109"/>
        <v>0.5</v>
      </c>
      <c r="AA99" s="1">
        <f t="shared" ca="1" si="101"/>
        <v>0.5</v>
      </c>
      <c r="AB99" s="11">
        <f t="shared" ca="1" si="102"/>
        <v>2</v>
      </c>
      <c r="AC99" s="11">
        <f t="shared" ca="1" si="103"/>
        <v>2</v>
      </c>
      <c r="AD99" s="11">
        <f t="shared" ca="1" si="110"/>
        <v>2</v>
      </c>
      <c r="AE99" s="1">
        <f t="shared" ca="1" si="104"/>
        <v>2</v>
      </c>
      <c r="AF99" s="22">
        <f t="shared" ca="1" si="105"/>
        <v>2</v>
      </c>
    </row>
    <row r="100" spans="1:32">
      <c r="A100" s="1">
        <f t="shared" ref="A100:G100" si="118">A12</f>
        <v>10</v>
      </c>
      <c r="B100" s="1" t="str">
        <f t="shared" si="118"/>
        <v>Kuzara</v>
      </c>
      <c r="C100" s="1" t="str">
        <f t="shared" si="118"/>
        <v>Michał</v>
      </c>
      <c r="D100" s="1">
        <f t="shared" si="118"/>
        <v>1</v>
      </c>
      <c r="E100" s="1">
        <f t="shared" si="118"/>
        <v>1</v>
      </c>
      <c r="F100" s="1">
        <f t="shared" si="118"/>
        <v>1</v>
      </c>
      <c r="G100" s="14">
        <f t="shared" si="118"/>
        <v>2</v>
      </c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3"/>
      <c r="V100" s="1"/>
      <c r="W100" s="1">
        <f t="shared" ca="1" si="100"/>
        <v>0</v>
      </c>
      <c r="X100" s="13">
        <f t="shared" ca="1" si="107"/>
        <v>0</v>
      </c>
      <c r="Y100" s="1">
        <f t="shared" ca="1" si="108"/>
        <v>0.5</v>
      </c>
      <c r="Z100" s="1">
        <f t="shared" ca="1" si="109"/>
        <v>0.5</v>
      </c>
      <c r="AA100" s="1">
        <f t="shared" ca="1" si="101"/>
        <v>0.5</v>
      </c>
      <c r="AB100" s="11">
        <f t="shared" ca="1" si="102"/>
        <v>2</v>
      </c>
      <c r="AC100" s="11">
        <f t="shared" ca="1" si="103"/>
        <v>2</v>
      </c>
      <c r="AD100" s="11">
        <f t="shared" ca="1" si="110"/>
        <v>2</v>
      </c>
      <c r="AE100" s="1">
        <f t="shared" ca="1" si="104"/>
        <v>2</v>
      </c>
      <c r="AF100" s="22">
        <f t="shared" ca="1" si="105"/>
        <v>2</v>
      </c>
    </row>
    <row r="101" spans="1:32">
      <c r="A101" s="1">
        <f t="shared" ref="A101:G101" si="119">A13</f>
        <v>11</v>
      </c>
      <c r="B101" s="1" t="str">
        <f t="shared" si="119"/>
        <v>Strzępek</v>
      </c>
      <c r="C101" s="1" t="str">
        <f t="shared" si="119"/>
        <v>Kamil</v>
      </c>
      <c r="D101" s="1">
        <f t="shared" si="119"/>
        <v>1</v>
      </c>
      <c r="E101" s="1">
        <f t="shared" si="119"/>
        <v>1</v>
      </c>
      <c r="F101" s="1">
        <f t="shared" si="119"/>
        <v>1</v>
      </c>
      <c r="G101" s="14">
        <f t="shared" si="119"/>
        <v>3</v>
      </c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1"/>
      <c r="S101" s="1"/>
      <c r="T101" s="1"/>
      <c r="U101" s="13"/>
      <c r="V101" s="1"/>
      <c r="W101" s="1">
        <f t="shared" ca="1" si="100"/>
        <v>0</v>
      </c>
      <c r="X101" s="13">
        <f t="shared" ca="1" si="107"/>
        <v>0</v>
      </c>
      <c r="Y101" s="1">
        <f t="shared" ca="1" si="108"/>
        <v>0.5</v>
      </c>
      <c r="Z101" s="1">
        <f t="shared" ca="1" si="109"/>
        <v>0.5</v>
      </c>
      <c r="AA101" s="1">
        <f t="shared" ca="1" si="101"/>
        <v>0.5</v>
      </c>
      <c r="AB101" s="11">
        <f t="shared" ca="1" si="102"/>
        <v>2</v>
      </c>
      <c r="AC101" s="11">
        <f t="shared" ca="1" si="103"/>
        <v>2</v>
      </c>
      <c r="AD101" s="11">
        <f t="shared" ca="1" si="110"/>
        <v>2</v>
      </c>
      <c r="AE101" s="1">
        <f t="shared" ca="1" si="104"/>
        <v>2</v>
      </c>
      <c r="AF101" s="22">
        <f t="shared" ca="1" si="105"/>
        <v>2</v>
      </c>
    </row>
    <row r="102" spans="1:32">
      <c r="A102" s="1">
        <f t="shared" ref="A102:G102" si="120">A14</f>
        <v>12</v>
      </c>
      <c r="B102" s="1" t="str">
        <f t="shared" si="120"/>
        <v>Sudek</v>
      </c>
      <c r="C102" s="1" t="str">
        <f t="shared" si="120"/>
        <v>Bartosz</v>
      </c>
      <c r="D102" s="1">
        <f t="shared" si="120"/>
        <v>1</v>
      </c>
      <c r="E102" s="1">
        <f t="shared" si="120"/>
        <v>1</v>
      </c>
      <c r="F102" s="1">
        <f t="shared" si="120"/>
        <v>1</v>
      </c>
      <c r="G102" s="14">
        <f t="shared" si="120"/>
        <v>1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3"/>
      <c r="V102" s="1"/>
      <c r="W102" s="1">
        <f t="shared" ca="1" si="100"/>
        <v>0</v>
      </c>
      <c r="X102" s="13">
        <f t="shared" ca="1" si="107"/>
        <v>0</v>
      </c>
      <c r="Y102" s="1">
        <f t="shared" ca="1" si="108"/>
        <v>0.5</v>
      </c>
      <c r="Z102" s="1">
        <f t="shared" ca="1" si="109"/>
        <v>0.5</v>
      </c>
      <c r="AA102" s="1">
        <f t="shared" ca="1" si="101"/>
        <v>0.5</v>
      </c>
      <c r="AB102" s="11">
        <f t="shared" ca="1" si="102"/>
        <v>2</v>
      </c>
      <c r="AC102" s="11">
        <f t="shared" ca="1" si="103"/>
        <v>2</v>
      </c>
      <c r="AD102" s="11">
        <f t="shared" ca="1" si="110"/>
        <v>2</v>
      </c>
      <c r="AE102" s="1">
        <f t="shared" ca="1" si="104"/>
        <v>2</v>
      </c>
      <c r="AF102" s="22">
        <f t="shared" ca="1" si="105"/>
        <v>2</v>
      </c>
    </row>
    <row r="103" spans="1:32">
      <c r="A103" s="1">
        <f t="shared" ref="A103:G103" si="121">A15</f>
        <v>13</v>
      </c>
      <c r="B103" s="1" t="str">
        <f t="shared" si="121"/>
        <v>Szymański</v>
      </c>
      <c r="C103" s="1" t="str">
        <f t="shared" si="121"/>
        <v>Piotr</v>
      </c>
      <c r="D103" s="1">
        <f t="shared" si="121"/>
        <v>1</v>
      </c>
      <c r="E103" s="1">
        <f t="shared" si="121"/>
        <v>1</v>
      </c>
      <c r="F103" s="1">
        <f t="shared" si="121"/>
        <v>1</v>
      </c>
      <c r="G103" s="14">
        <f t="shared" si="121"/>
        <v>1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3"/>
      <c r="V103" s="1"/>
      <c r="W103" s="1">
        <f t="shared" ca="1" si="100"/>
        <v>0</v>
      </c>
      <c r="X103" s="13">
        <f t="shared" ca="1" si="107"/>
        <v>0</v>
      </c>
      <c r="Y103" s="1">
        <f t="shared" ca="1" si="108"/>
        <v>0.5</v>
      </c>
      <c r="Z103" s="1">
        <f t="shared" ca="1" si="109"/>
        <v>0.5</v>
      </c>
      <c r="AA103" s="1">
        <f t="shared" ca="1" si="101"/>
        <v>0.5</v>
      </c>
      <c r="AB103" s="11">
        <f t="shared" ca="1" si="102"/>
        <v>2</v>
      </c>
      <c r="AC103" s="11">
        <f t="shared" ca="1" si="103"/>
        <v>2</v>
      </c>
      <c r="AD103" s="11">
        <f t="shared" ca="1" si="110"/>
        <v>2</v>
      </c>
      <c r="AE103" s="1">
        <f t="shared" ca="1" si="104"/>
        <v>2</v>
      </c>
      <c r="AF103" s="22">
        <f t="shared" ca="1" si="105"/>
        <v>2</v>
      </c>
    </row>
    <row r="104" spans="1:32">
      <c r="A104" s="1">
        <f t="shared" ref="A104:G104" si="122">A16</f>
        <v>14</v>
      </c>
      <c r="B104" s="1" t="str">
        <f t="shared" si="122"/>
        <v>Żaczek</v>
      </c>
      <c r="C104" s="1" t="str">
        <f t="shared" si="122"/>
        <v>Sławomir</v>
      </c>
      <c r="D104" s="1">
        <f t="shared" si="122"/>
        <v>1</v>
      </c>
      <c r="E104" s="1">
        <f t="shared" si="122"/>
        <v>1</v>
      </c>
      <c r="F104" s="1">
        <f t="shared" si="122"/>
        <v>1</v>
      </c>
      <c r="G104" s="14">
        <f t="shared" si="122"/>
        <v>3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3"/>
      <c r="V104" s="1"/>
      <c r="W104" s="1">
        <f t="shared" ca="1" si="100"/>
        <v>0</v>
      </c>
      <c r="X104" s="13">
        <f t="shared" ca="1" si="107"/>
        <v>0</v>
      </c>
      <c r="Y104" s="1">
        <f t="shared" ca="1" si="108"/>
        <v>0.5</v>
      </c>
      <c r="Z104" s="1">
        <f t="shared" ca="1" si="109"/>
        <v>0.5</v>
      </c>
      <c r="AA104" s="1">
        <f t="shared" ca="1" si="101"/>
        <v>0.5</v>
      </c>
      <c r="AB104" s="11">
        <f t="shared" ca="1" si="102"/>
        <v>2</v>
      </c>
      <c r="AC104" s="11">
        <f t="shared" ca="1" si="103"/>
        <v>2</v>
      </c>
      <c r="AD104" s="11">
        <f t="shared" ca="1" si="110"/>
        <v>2</v>
      </c>
      <c r="AE104" s="1">
        <f t="shared" ca="1" si="104"/>
        <v>2</v>
      </c>
      <c r="AF104" s="22">
        <f t="shared" ca="1" si="105"/>
        <v>2</v>
      </c>
    </row>
    <row r="105" spans="1:32">
      <c r="A105" s="1">
        <f t="shared" ref="A105:G105" si="123">A17</f>
        <v>15</v>
      </c>
      <c r="B105" s="1" t="str">
        <f t="shared" si="123"/>
        <v>Żurek</v>
      </c>
      <c r="C105" s="1" t="str">
        <f t="shared" si="123"/>
        <v>Mariusz</v>
      </c>
      <c r="D105" s="1">
        <f t="shared" si="123"/>
        <v>1</v>
      </c>
      <c r="E105" s="1">
        <f t="shared" si="123"/>
        <v>1</v>
      </c>
      <c r="F105" s="1">
        <f t="shared" si="123"/>
        <v>1</v>
      </c>
      <c r="G105" s="14">
        <f t="shared" si="123"/>
        <v>3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3"/>
      <c r="V105" s="1"/>
      <c r="W105" s="1">
        <f t="shared" ca="1" si="100"/>
        <v>0</v>
      </c>
      <c r="X105" s="13">
        <f t="shared" ca="1" si="107"/>
        <v>0</v>
      </c>
      <c r="Y105" s="1">
        <f t="shared" ca="1" si="108"/>
        <v>0.5</v>
      </c>
      <c r="Z105" s="1">
        <f t="shared" ca="1" si="109"/>
        <v>0.5</v>
      </c>
      <c r="AA105" s="1">
        <f t="shared" ca="1" si="101"/>
        <v>0.5</v>
      </c>
      <c r="AB105" s="11">
        <f t="shared" ca="1" si="102"/>
        <v>2</v>
      </c>
      <c r="AC105" s="11">
        <f t="shared" ca="1" si="103"/>
        <v>2</v>
      </c>
      <c r="AD105" s="11">
        <f t="shared" ca="1" si="110"/>
        <v>2</v>
      </c>
      <c r="AE105" s="1">
        <f t="shared" ca="1" si="104"/>
        <v>2</v>
      </c>
      <c r="AF105" s="22">
        <f t="shared" ca="1" si="105"/>
        <v>2</v>
      </c>
    </row>
    <row r="106" spans="1:32">
      <c r="A106" s="5"/>
      <c r="B106" s="6"/>
      <c r="C106" s="6"/>
      <c r="D106" s="7"/>
      <c r="E106" s="5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5"/>
      <c r="W106" s="7"/>
      <c r="X106" s="7"/>
      <c r="Y106" s="7"/>
      <c r="Z106" s="8"/>
    </row>
    <row r="107" spans="1:32">
      <c r="A107" s="5"/>
      <c r="B107" s="6"/>
      <c r="C107" s="6"/>
      <c r="D107" s="7"/>
      <c r="E107" s="5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" t="s">
        <v>0</v>
      </c>
      <c r="U107" s="1" t="s">
        <v>1</v>
      </c>
      <c r="V107" s="1" t="s">
        <v>2</v>
      </c>
      <c r="W107" s="1" t="s">
        <v>34</v>
      </c>
      <c r="X107" s="1" t="s">
        <v>52</v>
      </c>
      <c r="Y107" s="1" t="s">
        <v>53</v>
      </c>
      <c r="Z107" s="1" t="s">
        <v>54</v>
      </c>
      <c r="AA107" s="9"/>
    </row>
    <row r="108" spans="1:32">
      <c r="T108" s="1">
        <f>A3</f>
        <v>1</v>
      </c>
      <c r="U108" s="3" t="str">
        <f>B3</f>
        <v>Bielak</v>
      </c>
      <c r="V108" s="3" t="str">
        <f>C3</f>
        <v>Mateusz</v>
      </c>
      <c r="W108" s="1">
        <v>1</v>
      </c>
      <c r="X108" s="1"/>
      <c r="Y108" s="1"/>
      <c r="Z108" s="1"/>
    </row>
    <row r="109" spans="1:32">
      <c r="T109" s="1">
        <f t="shared" ref="T109:V109" si="124">A4</f>
        <v>2</v>
      </c>
      <c r="U109" s="3" t="str">
        <f t="shared" si="124"/>
        <v>Bielech</v>
      </c>
      <c r="V109" s="3" t="str">
        <f t="shared" si="124"/>
        <v>Kacper</v>
      </c>
      <c r="W109" s="1">
        <v>1</v>
      </c>
      <c r="X109" s="1"/>
      <c r="Y109" s="1"/>
      <c r="Z109" s="1"/>
    </row>
    <row r="110" spans="1:32">
      <c r="T110" s="1">
        <f t="shared" ref="T110:V110" si="125">A5</f>
        <v>3</v>
      </c>
      <c r="U110" s="3" t="str">
        <f t="shared" si="125"/>
        <v>Ćmil</v>
      </c>
      <c r="V110" s="3" t="str">
        <f t="shared" si="125"/>
        <v>Michał</v>
      </c>
      <c r="W110" s="1">
        <v>1</v>
      </c>
      <c r="X110" s="1"/>
      <c r="Y110" s="1"/>
      <c r="Z110" s="1"/>
    </row>
    <row r="111" spans="1:32">
      <c r="T111" s="1">
        <f t="shared" ref="T111:V111" si="126">A6</f>
        <v>4</v>
      </c>
      <c r="U111" s="3" t="str">
        <f t="shared" si="126"/>
        <v>Grocholski</v>
      </c>
      <c r="V111" s="3" t="str">
        <f t="shared" si="126"/>
        <v>Mirosław</v>
      </c>
      <c r="W111" s="1">
        <v>1</v>
      </c>
      <c r="X111" s="2"/>
      <c r="Y111" s="1"/>
      <c r="Z111" s="1"/>
    </row>
    <row r="112" spans="1:32">
      <c r="T112" s="1">
        <f t="shared" ref="T112:V112" si="127">A7</f>
        <v>5</v>
      </c>
      <c r="U112" s="3" t="str">
        <f t="shared" si="127"/>
        <v>Grzybowski</v>
      </c>
      <c r="V112" s="3" t="str">
        <f t="shared" si="127"/>
        <v>Bartosz</v>
      </c>
      <c r="W112" s="1">
        <v>1</v>
      </c>
      <c r="X112" s="2"/>
      <c r="Y112" s="1"/>
      <c r="Z112" s="1"/>
    </row>
    <row r="113" spans="1:26">
      <c r="T113" s="1">
        <f t="shared" ref="T113:V113" si="128">A8</f>
        <v>6</v>
      </c>
      <c r="U113" s="3" t="str">
        <f t="shared" si="128"/>
        <v>Indyk</v>
      </c>
      <c r="V113" s="3" t="str">
        <f t="shared" si="128"/>
        <v>Michał</v>
      </c>
      <c r="W113" s="1">
        <v>1</v>
      </c>
      <c r="X113" s="2"/>
      <c r="Y113" s="1"/>
      <c r="Z113" s="1"/>
    </row>
    <row r="114" spans="1:26">
      <c r="T114" s="1">
        <f t="shared" ref="T114:V114" si="129">A9</f>
        <v>7</v>
      </c>
      <c r="U114" s="3" t="str">
        <f t="shared" si="129"/>
        <v>Kochmański</v>
      </c>
      <c r="V114" s="3" t="str">
        <f t="shared" si="129"/>
        <v>Michał</v>
      </c>
      <c r="W114" s="1">
        <v>1</v>
      </c>
      <c r="X114" s="2"/>
      <c r="Y114" s="1"/>
      <c r="Z114" s="1"/>
    </row>
    <row r="115" spans="1:26">
      <c r="T115" s="1">
        <f t="shared" ref="T115:V115" si="130">A10</f>
        <v>8</v>
      </c>
      <c r="U115" s="3" t="str">
        <f t="shared" si="130"/>
        <v>Kołodziej</v>
      </c>
      <c r="V115" s="3" t="str">
        <f t="shared" si="130"/>
        <v>Damian</v>
      </c>
      <c r="W115" s="1">
        <v>1</v>
      </c>
      <c r="X115" s="2"/>
      <c r="Y115" s="1"/>
      <c r="Z115" s="1"/>
    </row>
    <row r="116" spans="1:26">
      <c r="T116" s="1">
        <f t="shared" ref="T116:V116" si="131">A11</f>
        <v>9</v>
      </c>
      <c r="U116" s="3" t="str">
        <f t="shared" si="131"/>
        <v>Kostka</v>
      </c>
      <c r="V116" s="3" t="str">
        <f t="shared" si="131"/>
        <v>Stanisław</v>
      </c>
      <c r="W116" s="1">
        <v>1</v>
      </c>
      <c r="X116" s="2"/>
      <c r="Y116" s="1"/>
      <c r="Z116" s="1"/>
    </row>
    <row r="117" spans="1:26">
      <c r="T117" s="1">
        <f t="shared" ref="T117:V117" si="132">A12</f>
        <v>10</v>
      </c>
      <c r="U117" s="3" t="str">
        <f t="shared" si="132"/>
        <v>Kuzara</v>
      </c>
      <c r="V117" s="3" t="str">
        <f t="shared" si="132"/>
        <v>Michał</v>
      </c>
      <c r="W117" s="1">
        <v>1</v>
      </c>
      <c r="X117" s="2"/>
      <c r="Y117" s="1"/>
      <c r="Z117" s="1"/>
    </row>
    <row r="118" spans="1:26">
      <c r="T118" s="1">
        <f t="shared" ref="T118:V118" si="133">A13</f>
        <v>11</v>
      </c>
      <c r="U118" s="3" t="str">
        <f t="shared" si="133"/>
        <v>Strzępek</v>
      </c>
      <c r="V118" s="3" t="str">
        <f t="shared" si="133"/>
        <v>Kamil</v>
      </c>
      <c r="W118" s="1">
        <v>1</v>
      </c>
      <c r="X118" s="2"/>
      <c r="Y118" s="1"/>
      <c r="Z118" s="1"/>
    </row>
    <row r="119" spans="1:26">
      <c r="T119" s="1">
        <f t="shared" ref="T119:V119" si="134">A14</f>
        <v>12</v>
      </c>
      <c r="U119" s="3" t="str">
        <f t="shared" si="134"/>
        <v>Sudek</v>
      </c>
      <c r="V119" s="3" t="str">
        <f t="shared" si="134"/>
        <v>Bartosz</v>
      </c>
      <c r="W119" s="1">
        <v>1</v>
      </c>
      <c r="X119" s="2"/>
      <c r="Y119" s="1"/>
      <c r="Z119" s="1"/>
    </row>
    <row r="120" spans="1:26">
      <c r="T120" s="1">
        <f t="shared" ref="T120:V120" si="135">A15</f>
        <v>13</v>
      </c>
      <c r="U120" s="3" t="str">
        <f t="shared" si="135"/>
        <v>Szymański</v>
      </c>
      <c r="V120" s="3" t="str">
        <f t="shared" si="135"/>
        <v>Piotr</v>
      </c>
      <c r="W120" s="1">
        <v>1</v>
      </c>
      <c r="X120" s="2"/>
      <c r="Y120" s="1"/>
      <c r="Z120" s="1"/>
    </row>
    <row r="121" spans="1:26">
      <c r="T121" s="1">
        <f t="shared" ref="T121:V121" si="136">A16</f>
        <v>14</v>
      </c>
      <c r="U121" s="3" t="str">
        <f t="shared" si="136"/>
        <v>Żaczek</v>
      </c>
      <c r="V121" s="3" t="str">
        <f t="shared" si="136"/>
        <v>Sławomir</v>
      </c>
      <c r="W121" s="1">
        <v>1</v>
      </c>
      <c r="X121" s="2"/>
      <c r="Y121" s="1"/>
      <c r="Z121" s="1"/>
    </row>
    <row r="122" spans="1:26">
      <c r="T122" s="1">
        <f t="shared" ref="T122:V122" si="137">A17</f>
        <v>15</v>
      </c>
      <c r="U122" s="3" t="str">
        <f t="shared" si="137"/>
        <v>Żurek</v>
      </c>
      <c r="V122" s="3" t="str">
        <f t="shared" si="137"/>
        <v>Mariusz</v>
      </c>
      <c r="W122" s="1">
        <v>1</v>
      </c>
      <c r="X122" s="2"/>
      <c r="Y122" s="1"/>
      <c r="Z122" s="1"/>
    </row>
    <row r="124" spans="1:26">
      <c r="A124" s="20" t="s">
        <v>59</v>
      </c>
    </row>
    <row r="125" spans="1:26">
      <c r="A125" s="1" t="s">
        <v>0</v>
      </c>
      <c r="B125" s="1" t="s">
        <v>1</v>
      </c>
      <c r="C125" s="1" t="s">
        <v>2</v>
      </c>
      <c r="D125" s="2" t="s">
        <v>63</v>
      </c>
      <c r="E125" s="1" t="s">
        <v>60</v>
      </c>
      <c r="F125" s="1" t="s">
        <v>61</v>
      </c>
      <c r="G125" s="1" t="s">
        <v>62</v>
      </c>
      <c r="H125" s="19" t="s">
        <v>48</v>
      </c>
    </row>
    <row r="126" spans="1:26">
      <c r="A126" s="1">
        <f>A3</f>
        <v>1</v>
      </c>
      <c r="B126" s="1" t="str">
        <f>B3</f>
        <v>Bielak</v>
      </c>
      <c r="C126" s="1" t="str">
        <f>C3</f>
        <v>Mateusz</v>
      </c>
      <c r="D126" s="1">
        <f ca="1">IF(AND(E126&gt;=4.5,F126&gt;=4.5),1,0)</f>
        <v>0</v>
      </c>
      <c r="E126" s="1">
        <f>Y38</f>
        <v>2</v>
      </c>
      <c r="F126" s="1">
        <f ca="1">AF56</f>
        <v>2</v>
      </c>
      <c r="G126" s="24">
        <f ca="1">IF(D126=0,AF91,MROUND((E126+F126)/2,0.5))</f>
        <v>2</v>
      </c>
      <c r="H126" s="19">
        <f ca="1">IF(AND(E126&gt;=3,F126&gt;=3,G126&gt;=3),MROUND((E126+F126+G126)/3,0.5),2)</f>
        <v>2</v>
      </c>
    </row>
    <row r="127" spans="1:26">
      <c r="A127" s="1">
        <f t="shared" ref="A127:C127" si="138">A4</f>
        <v>2</v>
      </c>
      <c r="B127" s="1" t="str">
        <f t="shared" si="138"/>
        <v>Bielech</v>
      </c>
      <c r="C127" s="1" t="str">
        <f t="shared" si="138"/>
        <v>Kacper</v>
      </c>
      <c r="D127" s="1">
        <f t="shared" ref="D127:D140" ca="1" si="139">IF(AND(E127&gt;=4.5,F127&gt;=4.5),1,0)</f>
        <v>0</v>
      </c>
      <c r="E127" s="1">
        <f t="shared" ref="E127:E140" ca="1" si="140">Y39</f>
        <v>5</v>
      </c>
      <c r="F127" s="1">
        <f t="shared" ref="F127:F140" ca="1" si="141">AF57</f>
        <v>2</v>
      </c>
      <c r="G127" s="24">
        <f t="shared" ref="G127:G140" ca="1" si="142">IF(D127=0,AF92,MROUND((E127+F127)/2,0.5))</f>
        <v>2</v>
      </c>
      <c r="H127" s="19">
        <f t="shared" ref="H127:H140" ca="1" si="143">IF(AND(E127&gt;=3,F127&gt;=3,G127&gt;=3),MROUND((E127+F127+G127)/3,0.5),2)</f>
        <v>2</v>
      </c>
    </row>
    <row r="128" spans="1:26">
      <c r="A128" s="1">
        <f t="shared" ref="A128:C128" si="144">A5</f>
        <v>3</v>
      </c>
      <c r="B128" s="1" t="str">
        <f t="shared" si="144"/>
        <v>Ćmil</v>
      </c>
      <c r="C128" s="1" t="str">
        <f t="shared" si="144"/>
        <v>Michał</v>
      </c>
      <c r="D128" s="1">
        <f t="shared" ca="1" si="139"/>
        <v>0</v>
      </c>
      <c r="E128" s="1">
        <f t="shared" ca="1" si="140"/>
        <v>5</v>
      </c>
      <c r="F128" s="1">
        <f t="shared" ca="1" si="141"/>
        <v>2</v>
      </c>
      <c r="G128" s="24">
        <f t="shared" ca="1" si="142"/>
        <v>2</v>
      </c>
      <c r="H128" s="19">
        <f t="shared" ca="1" si="143"/>
        <v>2</v>
      </c>
    </row>
    <row r="129" spans="1:8">
      <c r="A129" s="1">
        <f t="shared" ref="A129:C129" si="145">A6</f>
        <v>4</v>
      </c>
      <c r="B129" s="1" t="str">
        <f t="shared" si="145"/>
        <v>Grocholski</v>
      </c>
      <c r="C129" s="1" t="str">
        <f t="shared" si="145"/>
        <v>Mirosław</v>
      </c>
      <c r="D129" s="1">
        <f t="shared" ca="1" si="139"/>
        <v>0</v>
      </c>
      <c r="E129" s="1">
        <f t="shared" ca="1" si="140"/>
        <v>5</v>
      </c>
      <c r="F129" s="1">
        <f t="shared" ca="1" si="141"/>
        <v>2</v>
      </c>
      <c r="G129" s="24">
        <f t="shared" ca="1" si="142"/>
        <v>2</v>
      </c>
      <c r="H129" s="19">
        <f t="shared" ca="1" si="143"/>
        <v>2</v>
      </c>
    </row>
    <row r="130" spans="1:8">
      <c r="A130" s="1">
        <f t="shared" ref="A130:C130" si="146">A7</f>
        <v>5</v>
      </c>
      <c r="B130" s="1" t="str">
        <f t="shared" si="146"/>
        <v>Grzybowski</v>
      </c>
      <c r="C130" s="1" t="str">
        <f t="shared" si="146"/>
        <v>Bartosz</v>
      </c>
      <c r="D130" s="1">
        <f t="shared" ca="1" si="139"/>
        <v>0</v>
      </c>
      <c r="E130" s="1">
        <f t="shared" si="140"/>
        <v>2</v>
      </c>
      <c r="F130" s="1">
        <f t="shared" ca="1" si="141"/>
        <v>2</v>
      </c>
      <c r="G130" s="24">
        <f t="shared" ca="1" si="142"/>
        <v>2</v>
      </c>
      <c r="H130" s="19">
        <f t="shared" ca="1" si="143"/>
        <v>2</v>
      </c>
    </row>
    <row r="131" spans="1:8">
      <c r="A131" s="1">
        <f t="shared" ref="A131:C131" si="147">A8</f>
        <v>6</v>
      </c>
      <c r="B131" s="1" t="str">
        <f t="shared" si="147"/>
        <v>Indyk</v>
      </c>
      <c r="C131" s="1" t="str">
        <f t="shared" si="147"/>
        <v>Michał</v>
      </c>
      <c r="D131" s="1">
        <f t="shared" ca="1" si="139"/>
        <v>0</v>
      </c>
      <c r="E131" s="1">
        <f t="shared" ca="1" si="140"/>
        <v>5</v>
      </c>
      <c r="F131" s="1">
        <f t="shared" ca="1" si="141"/>
        <v>2</v>
      </c>
      <c r="G131" s="24">
        <f t="shared" ca="1" si="142"/>
        <v>2</v>
      </c>
      <c r="H131" s="19">
        <f t="shared" ca="1" si="143"/>
        <v>2</v>
      </c>
    </row>
    <row r="132" spans="1:8">
      <c r="A132" s="1">
        <f t="shared" ref="A132:C132" si="148">A9</f>
        <v>7</v>
      </c>
      <c r="B132" s="1" t="str">
        <f t="shared" si="148"/>
        <v>Kochmański</v>
      </c>
      <c r="C132" s="1" t="str">
        <f t="shared" si="148"/>
        <v>Michał</v>
      </c>
      <c r="D132" s="1">
        <f t="shared" ca="1" si="139"/>
        <v>0</v>
      </c>
      <c r="E132" s="1">
        <f t="shared" ca="1" si="140"/>
        <v>5</v>
      </c>
      <c r="F132" s="1">
        <f t="shared" ca="1" si="141"/>
        <v>2</v>
      </c>
      <c r="G132" s="24">
        <f t="shared" ca="1" si="142"/>
        <v>2</v>
      </c>
      <c r="H132" s="19">
        <f t="shared" ca="1" si="143"/>
        <v>2</v>
      </c>
    </row>
    <row r="133" spans="1:8">
      <c r="A133" s="1">
        <f t="shared" ref="A133:C133" si="149">A10</f>
        <v>8</v>
      </c>
      <c r="B133" s="1" t="str">
        <f t="shared" si="149"/>
        <v>Kołodziej</v>
      </c>
      <c r="C133" s="1" t="str">
        <f t="shared" si="149"/>
        <v>Damian</v>
      </c>
      <c r="D133" s="1">
        <f t="shared" ca="1" si="139"/>
        <v>0</v>
      </c>
      <c r="E133" s="1">
        <f t="shared" ca="1" si="140"/>
        <v>5</v>
      </c>
      <c r="F133" s="1">
        <f t="shared" ca="1" si="141"/>
        <v>2</v>
      </c>
      <c r="G133" s="24">
        <f t="shared" ca="1" si="142"/>
        <v>2</v>
      </c>
      <c r="H133" s="19">
        <f t="shared" ca="1" si="143"/>
        <v>2</v>
      </c>
    </row>
    <row r="134" spans="1:8">
      <c r="A134" s="1">
        <f t="shared" ref="A134:C134" si="150">A11</f>
        <v>9</v>
      </c>
      <c r="B134" s="1" t="str">
        <f t="shared" si="150"/>
        <v>Kostka</v>
      </c>
      <c r="C134" s="1" t="str">
        <f t="shared" si="150"/>
        <v>Stanisław</v>
      </c>
      <c r="D134" s="1">
        <f t="shared" ca="1" si="139"/>
        <v>0</v>
      </c>
      <c r="E134" s="1">
        <f t="shared" ca="1" si="140"/>
        <v>5</v>
      </c>
      <c r="F134" s="1">
        <f t="shared" ca="1" si="141"/>
        <v>2</v>
      </c>
      <c r="G134" s="24">
        <f t="shared" ca="1" si="142"/>
        <v>2</v>
      </c>
      <c r="H134" s="19">
        <f t="shared" ca="1" si="143"/>
        <v>2</v>
      </c>
    </row>
    <row r="135" spans="1:8">
      <c r="A135" s="1">
        <f t="shared" ref="A135:C135" si="151">A12</f>
        <v>10</v>
      </c>
      <c r="B135" s="1" t="str">
        <f t="shared" si="151"/>
        <v>Kuzara</v>
      </c>
      <c r="C135" s="1" t="str">
        <f t="shared" si="151"/>
        <v>Michał</v>
      </c>
      <c r="D135" s="1">
        <f t="shared" ca="1" si="139"/>
        <v>0</v>
      </c>
      <c r="E135" s="1">
        <f t="shared" ca="1" si="140"/>
        <v>5</v>
      </c>
      <c r="F135" s="1">
        <f t="shared" ca="1" si="141"/>
        <v>2</v>
      </c>
      <c r="G135" s="24">
        <f t="shared" ca="1" si="142"/>
        <v>2</v>
      </c>
      <c r="H135" s="19">
        <f t="shared" ca="1" si="143"/>
        <v>2</v>
      </c>
    </row>
    <row r="136" spans="1:8">
      <c r="A136" s="1">
        <f t="shared" ref="A136:C136" si="152">A13</f>
        <v>11</v>
      </c>
      <c r="B136" s="1" t="str">
        <f t="shared" si="152"/>
        <v>Strzępek</v>
      </c>
      <c r="C136" s="1" t="str">
        <f t="shared" si="152"/>
        <v>Kamil</v>
      </c>
      <c r="D136" s="1">
        <f t="shared" ca="1" si="139"/>
        <v>0</v>
      </c>
      <c r="E136" s="1">
        <f t="shared" ca="1" si="140"/>
        <v>5</v>
      </c>
      <c r="F136" s="1">
        <f t="shared" ca="1" si="141"/>
        <v>2</v>
      </c>
      <c r="G136" s="24">
        <f t="shared" ca="1" si="142"/>
        <v>2</v>
      </c>
      <c r="H136" s="19">
        <f t="shared" ca="1" si="143"/>
        <v>2</v>
      </c>
    </row>
    <row r="137" spans="1:8">
      <c r="A137" s="1">
        <f t="shared" ref="A137:C137" si="153">A14</f>
        <v>12</v>
      </c>
      <c r="B137" s="1" t="str">
        <f t="shared" si="153"/>
        <v>Sudek</v>
      </c>
      <c r="C137" s="1" t="str">
        <f t="shared" si="153"/>
        <v>Bartosz</v>
      </c>
      <c r="D137" s="1">
        <f t="shared" ca="1" si="139"/>
        <v>0</v>
      </c>
      <c r="E137" s="1">
        <f t="shared" ca="1" si="140"/>
        <v>5</v>
      </c>
      <c r="F137" s="1">
        <f t="shared" ca="1" si="141"/>
        <v>2</v>
      </c>
      <c r="G137" s="24">
        <f t="shared" ca="1" si="142"/>
        <v>2</v>
      </c>
      <c r="H137" s="19">
        <f t="shared" ca="1" si="143"/>
        <v>2</v>
      </c>
    </row>
    <row r="138" spans="1:8">
      <c r="A138" s="1">
        <f t="shared" ref="A138:C138" si="154">A15</f>
        <v>13</v>
      </c>
      <c r="B138" s="1" t="str">
        <f t="shared" si="154"/>
        <v>Szymański</v>
      </c>
      <c r="C138" s="1" t="str">
        <f t="shared" si="154"/>
        <v>Piotr</v>
      </c>
      <c r="D138" s="1">
        <f t="shared" ca="1" si="139"/>
        <v>0</v>
      </c>
      <c r="E138" s="1">
        <f t="shared" ca="1" si="140"/>
        <v>4.5</v>
      </c>
      <c r="F138" s="1">
        <f t="shared" ca="1" si="141"/>
        <v>2</v>
      </c>
      <c r="G138" s="24">
        <f t="shared" ca="1" si="142"/>
        <v>2</v>
      </c>
      <c r="H138" s="19">
        <f t="shared" ca="1" si="143"/>
        <v>2</v>
      </c>
    </row>
    <row r="139" spans="1:8">
      <c r="A139" s="1">
        <f t="shared" ref="A139:C139" si="155">A16</f>
        <v>14</v>
      </c>
      <c r="B139" s="1" t="str">
        <f t="shared" si="155"/>
        <v>Żaczek</v>
      </c>
      <c r="C139" s="1" t="str">
        <f t="shared" si="155"/>
        <v>Sławomir</v>
      </c>
      <c r="D139" s="1">
        <f t="shared" ca="1" si="139"/>
        <v>0</v>
      </c>
      <c r="E139" s="1">
        <f t="shared" ca="1" si="140"/>
        <v>3.5</v>
      </c>
      <c r="F139" s="1">
        <f t="shared" ca="1" si="141"/>
        <v>2</v>
      </c>
      <c r="G139" s="24">
        <f t="shared" ca="1" si="142"/>
        <v>2</v>
      </c>
      <c r="H139" s="19">
        <f t="shared" ca="1" si="143"/>
        <v>2</v>
      </c>
    </row>
    <row r="140" spans="1:8">
      <c r="A140" s="1">
        <f t="shared" ref="A140:C140" si="156">A17</f>
        <v>15</v>
      </c>
      <c r="B140" s="1" t="str">
        <f t="shared" si="156"/>
        <v>Żurek</v>
      </c>
      <c r="C140" s="1" t="str">
        <f t="shared" si="156"/>
        <v>Mariusz</v>
      </c>
      <c r="D140" s="1">
        <f t="shared" ca="1" si="139"/>
        <v>0</v>
      </c>
      <c r="E140" s="1">
        <f t="shared" ca="1" si="140"/>
        <v>5</v>
      </c>
      <c r="F140" s="1">
        <f t="shared" ca="1" si="141"/>
        <v>2</v>
      </c>
      <c r="G140" s="24">
        <f t="shared" ca="1" si="142"/>
        <v>2</v>
      </c>
      <c r="H140" s="19">
        <f t="shared" ca="1" si="143"/>
        <v>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40"/>
  <sheetViews>
    <sheetView topLeftCell="Q26" zoomScale="80" zoomScaleNormal="80" workbookViewId="0">
      <selection activeCell="Y38" sqref="Y38:Y48"/>
    </sheetView>
  </sheetViews>
  <sheetFormatPr defaultRowHeight="15"/>
  <cols>
    <col min="1" max="1" width="13.7109375" bestFit="1" customWidth="1"/>
    <col min="2" max="2" width="14.5703125" bestFit="1" customWidth="1"/>
    <col min="3" max="3" width="12.28515625" bestFit="1" customWidth="1"/>
    <col min="4" max="4" width="4.28515625" bestFit="1" customWidth="1"/>
    <col min="5" max="5" width="4.5703125" bestFit="1" customWidth="1"/>
    <col min="6" max="6" width="4.28515625" bestFit="1" customWidth="1"/>
    <col min="7" max="7" width="4.85546875" bestFit="1" customWidth="1"/>
    <col min="8" max="8" width="5" bestFit="1" customWidth="1"/>
    <col min="9" max="14" width="4.5703125" bestFit="1" customWidth="1"/>
    <col min="15" max="16" width="10.28515625" bestFit="1" customWidth="1"/>
    <col min="17" max="17" width="10.5703125" bestFit="1" customWidth="1"/>
    <col min="18" max="18" width="11.7109375" bestFit="1" customWidth="1"/>
    <col min="19" max="19" width="14.28515625" customWidth="1"/>
    <col min="20" max="20" width="14" bestFit="1" customWidth="1"/>
    <col min="21" max="21" width="14.28515625" bestFit="1" customWidth="1"/>
    <col min="22" max="22" width="16.28515625" bestFit="1" customWidth="1"/>
    <col min="23" max="23" width="14.85546875" bestFit="1" customWidth="1"/>
    <col min="24" max="24" width="15.5703125" bestFit="1" customWidth="1"/>
    <col min="25" max="26" width="20.140625" bestFit="1" customWidth="1"/>
    <col min="27" max="27" width="12.28515625" bestFit="1" customWidth="1"/>
    <col min="28" max="28" width="14.5703125" bestFit="1" customWidth="1"/>
    <col min="29" max="29" width="15" bestFit="1" customWidth="1"/>
    <col min="30" max="30" width="16.7109375" bestFit="1" customWidth="1"/>
    <col min="31" max="31" width="15" bestFit="1" customWidth="1"/>
    <col min="32" max="32" width="22.85546875" bestFit="1" customWidth="1"/>
  </cols>
  <sheetData>
    <row r="1" spans="1:32">
      <c r="A1" s="17" t="s">
        <v>50</v>
      </c>
      <c r="U1" t="s">
        <v>30</v>
      </c>
      <c r="V1">
        <v>0.3</v>
      </c>
      <c r="W1" t="s">
        <v>28</v>
      </c>
      <c r="X1">
        <v>7</v>
      </c>
      <c r="Y1" t="s">
        <v>29</v>
      </c>
      <c r="Z1">
        <v>0.5</v>
      </c>
      <c r="AA1" t="s">
        <v>35</v>
      </c>
      <c r="AB1">
        <v>0.5</v>
      </c>
    </row>
    <row r="2" spans="1:32">
      <c r="A2" s="1" t="s">
        <v>0</v>
      </c>
      <c r="B2" s="18" t="s">
        <v>1</v>
      </c>
      <c r="C2" s="18" t="s">
        <v>2</v>
      </c>
      <c r="D2" s="1" t="s">
        <v>5</v>
      </c>
      <c r="E2" s="1" t="s">
        <v>6</v>
      </c>
      <c r="F2" s="1" t="s">
        <v>7</v>
      </c>
      <c r="G2" s="14" t="s">
        <v>8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2" t="s">
        <v>22</v>
      </c>
      <c r="O2" s="1" t="s">
        <v>9</v>
      </c>
      <c r="P2" s="1" t="s">
        <v>10</v>
      </c>
      <c r="Q2" s="1" t="s">
        <v>11</v>
      </c>
      <c r="R2" s="1" t="s">
        <v>12</v>
      </c>
      <c r="S2" s="2" t="s">
        <v>23</v>
      </c>
      <c r="T2" s="2" t="s">
        <v>24</v>
      </c>
      <c r="U2" s="12" t="s">
        <v>13</v>
      </c>
      <c r="V2" s="2" t="s">
        <v>31</v>
      </c>
      <c r="W2" s="2" t="s">
        <v>27</v>
      </c>
      <c r="X2" s="12" t="s">
        <v>38</v>
      </c>
      <c r="Y2" s="1" t="s">
        <v>32</v>
      </c>
      <c r="Z2" s="2" t="s">
        <v>26</v>
      </c>
      <c r="AA2" s="1" t="s">
        <v>25</v>
      </c>
      <c r="AB2" s="10" t="s">
        <v>33</v>
      </c>
      <c r="AC2" s="10" t="s">
        <v>36</v>
      </c>
      <c r="AD2" s="10" t="s">
        <v>37</v>
      </c>
      <c r="AE2" s="10" t="s">
        <v>25</v>
      </c>
      <c r="AF2" s="15" t="s">
        <v>43</v>
      </c>
    </row>
    <row r="3" spans="1:32">
      <c r="A3" s="25">
        <v>1</v>
      </c>
      <c r="B3" s="28" t="s">
        <v>102</v>
      </c>
      <c r="C3" s="28" t="s">
        <v>15</v>
      </c>
      <c r="D3" s="26">
        <v>1</v>
      </c>
      <c r="E3" s="1">
        <v>1</v>
      </c>
      <c r="F3" s="1">
        <v>2</v>
      </c>
      <c r="G3" s="14" t="s">
        <v>119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/>
      <c r="P3" s="1"/>
      <c r="Q3" s="1"/>
      <c r="R3" s="1"/>
      <c r="S3" s="1"/>
      <c r="T3" s="1"/>
      <c r="U3" s="13">
        <f t="shared" ref="U3:U13" si="0">(O3/6+P3/6+Q3/6+R3/6+S3/6+T3/6)/6</f>
        <v>0</v>
      </c>
      <c r="V3" s="1">
        <f t="shared" ref="V3:V13" si="1">U3+$V$1</f>
        <v>0.3</v>
      </c>
      <c r="W3" s="1">
        <f t="shared" ref="W3:W13" ca="1" si="2">OFFSET(W20,0,W20)</f>
        <v>0</v>
      </c>
      <c r="X3" s="13">
        <f t="shared" ref="X3:X13" ca="1" si="3">5*W3/$X$1</f>
        <v>0</v>
      </c>
      <c r="Y3" s="1">
        <f t="shared" ref="Y3:Y13" ca="1" si="4">X3+$Z$1</f>
        <v>0.5</v>
      </c>
      <c r="Z3" s="1">
        <f t="shared" ref="Z3:Z13" ca="1" si="5">V3*Y3</f>
        <v>0.15</v>
      </c>
      <c r="AA3" s="1">
        <f t="shared" ref="AA3:AA13" ca="1" si="6">MROUND(Z3,0.5)</f>
        <v>0</v>
      </c>
      <c r="AB3" s="11">
        <f t="shared" ref="AB3:AB13" ca="1" si="7">IF(AA3&lt;=2.5,2,AA3)</f>
        <v>2</v>
      </c>
      <c r="AC3" s="11">
        <f t="shared" ref="AC3:AC13" ca="1" si="8">IF(AB3&gt;=5,5,AB3)</f>
        <v>2</v>
      </c>
      <c r="AD3" s="11">
        <f t="shared" ref="AD3:AD13" ca="1" si="9">AC3-$AB$1*(W20-1)</f>
        <v>2</v>
      </c>
      <c r="AE3" s="1">
        <f t="shared" ref="AE3:AE13" ca="1" si="10">IF(AND(AC3&gt;=3,AD3&lt;3),3,AD3)</f>
        <v>2</v>
      </c>
      <c r="AF3" s="16">
        <f t="shared" ref="AF3:AF13" ca="1" si="11">IF(AE3&lt;=2.5,2,AE3)</f>
        <v>2</v>
      </c>
    </row>
    <row r="4" spans="1:32">
      <c r="A4" s="25">
        <v>2</v>
      </c>
      <c r="B4" s="28" t="s">
        <v>103</v>
      </c>
      <c r="C4" s="28" t="s">
        <v>104</v>
      </c>
      <c r="D4" s="26">
        <v>1</v>
      </c>
      <c r="E4" s="1">
        <v>1</v>
      </c>
      <c r="F4" s="1">
        <v>1</v>
      </c>
      <c r="G4" s="14">
        <v>3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4.5</v>
      </c>
      <c r="P4" s="1">
        <v>5</v>
      </c>
      <c r="Q4" s="1">
        <v>5</v>
      </c>
      <c r="R4" s="1">
        <v>4</v>
      </c>
      <c r="S4" s="1">
        <v>4</v>
      </c>
      <c r="T4" s="1">
        <v>4</v>
      </c>
      <c r="U4" s="13">
        <f t="shared" si="0"/>
        <v>0.73611111111111116</v>
      </c>
      <c r="V4" s="1">
        <f t="shared" si="1"/>
        <v>1.0361111111111112</v>
      </c>
      <c r="W4" s="1">
        <f t="shared" ca="1" si="2"/>
        <v>7</v>
      </c>
      <c r="X4" s="13">
        <f t="shared" ca="1" si="3"/>
        <v>5</v>
      </c>
      <c r="Y4" s="1">
        <f t="shared" ca="1" si="4"/>
        <v>5.5</v>
      </c>
      <c r="Z4" s="1">
        <f t="shared" ca="1" si="5"/>
        <v>5.698611111111112</v>
      </c>
      <c r="AA4" s="1">
        <f t="shared" ca="1" si="6"/>
        <v>5.5</v>
      </c>
      <c r="AB4" s="11">
        <f t="shared" ca="1" si="7"/>
        <v>5.5</v>
      </c>
      <c r="AC4" s="11">
        <f t="shared" ca="1" si="8"/>
        <v>5</v>
      </c>
      <c r="AD4" s="11">
        <f t="shared" ca="1" si="9"/>
        <v>5</v>
      </c>
      <c r="AE4" s="1">
        <f t="shared" ca="1" si="10"/>
        <v>5</v>
      </c>
      <c r="AF4" s="16">
        <f t="shared" ca="1" si="11"/>
        <v>5</v>
      </c>
    </row>
    <row r="5" spans="1:32">
      <c r="A5" s="25">
        <v>3</v>
      </c>
      <c r="B5" s="28" t="s">
        <v>105</v>
      </c>
      <c r="C5" s="28" t="s">
        <v>69</v>
      </c>
      <c r="D5" s="26">
        <v>1</v>
      </c>
      <c r="E5" s="1">
        <v>1</v>
      </c>
      <c r="F5" s="1">
        <v>2</v>
      </c>
      <c r="G5" s="14">
        <v>3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5</v>
      </c>
      <c r="P5" s="1">
        <v>4</v>
      </c>
      <c r="Q5" s="1">
        <v>4</v>
      </c>
      <c r="R5" s="1">
        <v>4</v>
      </c>
      <c r="S5" s="1">
        <v>4.5</v>
      </c>
      <c r="T5" s="1">
        <v>4</v>
      </c>
      <c r="U5" s="13">
        <f t="shared" si="0"/>
        <v>0.70833333333333337</v>
      </c>
      <c r="V5" s="1">
        <f t="shared" si="1"/>
        <v>1.0083333333333333</v>
      </c>
      <c r="W5" s="1">
        <f t="shared" ca="1" si="2"/>
        <v>7</v>
      </c>
      <c r="X5" s="13">
        <f t="shared" ca="1" si="3"/>
        <v>5</v>
      </c>
      <c r="Y5" s="1">
        <f t="shared" ca="1" si="4"/>
        <v>5.5</v>
      </c>
      <c r="Z5" s="1">
        <f t="shared" ca="1" si="5"/>
        <v>5.5458333333333334</v>
      </c>
      <c r="AA5" s="1">
        <f t="shared" ca="1" si="6"/>
        <v>5.5</v>
      </c>
      <c r="AB5" s="11">
        <f t="shared" ca="1" si="7"/>
        <v>5.5</v>
      </c>
      <c r="AC5" s="11">
        <f t="shared" ca="1" si="8"/>
        <v>5</v>
      </c>
      <c r="AD5" s="11">
        <f t="shared" ca="1" si="9"/>
        <v>5</v>
      </c>
      <c r="AE5" s="1">
        <f t="shared" ca="1" si="10"/>
        <v>5</v>
      </c>
      <c r="AF5" s="16">
        <f t="shared" ca="1" si="11"/>
        <v>5</v>
      </c>
    </row>
    <row r="6" spans="1:32">
      <c r="A6" s="25">
        <v>4</v>
      </c>
      <c r="B6" s="28" t="s">
        <v>106</v>
      </c>
      <c r="C6" s="28" t="s">
        <v>3</v>
      </c>
      <c r="D6" s="26">
        <v>1</v>
      </c>
      <c r="E6" s="1">
        <v>1</v>
      </c>
      <c r="F6" s="1">
        <v>2</v>
      </c>
      <c r="G6" s="14" t="s">
        <v>119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/>
      <c r="P6" s="1"/>
      <c r="Q6" s="2"/>
      <c r="R6" s="1"/>
      <c r="S6" s="1"/>
      <c r="T6" s="1"/>
      <c r="U6" s="13">
        <f t="shared" si="0"/>
        <v>0</v>
      </c>
      <c r="V6" s="1">
        <f t="shared" si="1"/>
        <v>0.3</v>
      </c>
      <c r="W6" s="1">
        <f t="shared" ca="1" si="2"/>
        <v>0</v>
      </c>
      <c r="X6" s="13">
        <f t="shared" ca="1" si="3"/>
        <v>0</v>
      </c>
      <c r="Y6" s="1">
        <f t="shared" ca="1" si="4"/>
        <v>0.5</v>
      </c>
      <c r="Z6" s="1">
        <f t="shared" ca="1" si="5"/>
        <v>0.15</v>
      </c>
      <c r="AA6" s="1">
        <f t="shared" ca="1" si="6"/>
        <v>0</v>
      </c>
      <c r="AB6" s="11">
        <f t="shared" ca="1" si="7"/>
        <v>2</v>
      </c>
      <c r="AC6" s="11">
        <f t="shared" ca="1" si="8"/>
        <v>2</v>
      </c>
      <c r="AD6" s="11">
        <f t="shared" ca="1" si="9"/>
        <v>2</v>
      </c>
      <c r="AE6" s="1">
        <f t="shared" ca="1" si="10"/>
        <v>2</v>
      </c>
      <c r="AF6" s="16">
        <f t="shared" ca="1" si="11"/>
        <v>2</v>
      </c>
    </row>
    <row r="7" spans="1:32">
      <c r="A7" s="25">
        <v>5</v>
      </c>
      <c r="B7" s="28" t="s">
        <v>107</v>
      </c>
      <c r="C7" s="28" t="s">
        <v>4</v>
      </c>
      <c r="D7" s="26">
        <v>1</v>
      </c>
      <c r="E7" s="1">
        <v>1</v>
      </c>
      <c r="F7" s="1">
        <v>2</v>
      </c>
      <c r="G7" s="14">
        <v>1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5</v>
      </c>
      <c r="P7" s="2">
        <v>4.5</v>
      </c>
      <c r="Q7" s="1">
        <v>5</v>
      </c>
      <c r="R7" s="1">
        <v>5</v>
      </c>
      <c r="S7" s="1">
        <v>4</v>
      </c>
      <c r="T7" s="1">
        <v>4</v>
      </c>
      <c r="U7" s="13">
        <f t="shared" si="0"/>
        <v>0.76388888888888895</v>
      </c>
      <c r="V7" s="1">
        <f t="shared" si="1"/>
        <v>1.0638888888888889</v>
      </c>
      <c r="W7" s="1">
        <f t="shared" ca="1" si="2"/>
        <v>5</v>
      </c>
      <c r="X7" s="13">
        <f t="shared" ca="1" si="3"/>
        <v>3.5714285714285716</v>
      </c>
      <c r="Y7" s="1">
        <f t="shared" ca="1" si="4"/>
        <v>4.0714285714285712</v>
      </c>
      <c r="Z7" s="1">
        <f t="shared" ca="1" si="5"/>
        <v>4.331547619047619</v>
      </c>
      <c r="AA7" s="1">
        <f t="shared" ca="1" si="6"/>
        <v>4.5</v>
      </c>
      <c r="AB7" s="11">
        <f t="shared" ca="1" si="7"/>
        <v>4.5</v>
      </c>
      <c r="AC7" s="11">
        <f t="shared" ca="1" si="8"/>
        <v>4.5</v>
      </c>
      <c r="AD7" s="11">
        <f t="shared" ca="1" si="9"/>
        <v>4.5</v>
      </c>
      <c r="AE7" s="1">
        <f t="shared" ca="1" si="10"/>
        <v>4.5</v>
      </c>
      <c r="AF7" s="16">
        <f t="shared" ca="1" si="11"/>
        <v>4.5</v>
      </c>
    </row>
    <row r="8" spans="1:32">
      <c r="A8" s="25">
        <v>6</v>
      </c>
      <c r="B8" s="28" t="s">
        <v>108</v>
      </c>
      <c r="C8" s="28" t="s">
        <v>44</v>
      </c>
      <c r="D8" s="26">
        <v>1</v>
      </c>
      <c r="E8" s="1">
        <v>1</v>
      </c>
      <c r="F8" s="1">
        <v>2</v>
      </c>
      <c r="G8" s="14">
        <v>3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5</v>
      </c>
      <c r="P8" s="1">
        <v>4</v>
      </c>
      <c r="Q8" s="2">
        <v>4</v>
      </c>
      <c r="R8" s="1">
        <v>4</v>
      </c>
      <c r="S8" s="1">
        <v>4.5</v>
      </c>
      <c r="T8" s="1">
        <v>4</v>
      </c>
      <c r="U8" s="13">
        <f t="shared" si="0"/>
        <v>0.70833333333333337</v>
      </c>
      <c r="V8" s="1">
        <f t="shared" si="1"/>
        <v>1.0083333333333333</v>
      </c>
      <c r="W8" s="1">
        <f t="shared" ca="1" si="2"/>
        <v>4</v>
      </c>
      <c r="X8" s="13">
        <f t="shared" ca="1" si="3"/>
        <v>2.8571428571428572</v>
      </c>
      <c r="Y8" s="1">
        <f t="shared" ca="1" si="4"/>
        <v>3.3571428571428572</v>
      </c>
      <c r="Z8" s="1">
        <f t="shared" ca="1" si="5"/>
        <v>3.3851190476190478</v>
      </c>
      <c r="AA8" s="1">
        <f t="shared" ca="1" si="6"/>
        <v>3.5</v>
      </c>
      <c r="AB8" s="11">
        <f t="shared" ca="1" si="7"/>
        <v>3.5</v>
      </c>
      <c r="AC8" s="11">
        <f t="shared" ca="1" si="8"/>
        <v>3.5</v>
      </c>
      <c r="AD8" s="11">
        <f t="shared" ca="1" si="9"/>
        <v>3.5</v>
      </c>
      <c r="AE8" s="1">
        <f t="shared" ca="1" si="10"/>
        <v>3.5</v>
      </c>
      <c r="AF8" s="16">
        <f t="shared" ca="1" si="11"/>
        <v>3.5</v>
      </c>
    </row>
    <row r="9" spans="1:32">
      <c r="A9" s="25">
        <v>7</v>
      </c>
      <c r="B9" s="28" t="s">
        <v>109</v>
      </c>
      <c r="C9" s="28" t="s">
        <v>110</v>
      </c>
      <c r="D9" s="26">
        <v>1</v>
      </c>
      <c r="E9" s="1">
        <v>1</v>
      </c>
      <c r="F9" s="1">
        <v>2</v>
      </c>
      <c r="G9" s="14">
        <v>1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5</v>
      </c>
      <c r="P9" s="2">
        <v>4.5</v>
      </c>
      <c r="Q9" s="1">
        <v>5</v>
      </c>
      <c r="R9" s="1">
        <v>5</v>
      </c>
      <c r="S9" s="1">
        <v>4</v>
      </c>
      <c r="T9" s="1">
        <v>4</v>
      </c>
      <c r="U9" s="13">
        <f t="shared" si="0"/>
        <v>0.76388888888888895</v>
      </c>
      <c r="V9" s="1">
        <f t="shared" si="1"/>
        <v>1.0638888888888889</v>
      </c>
      <c r="W9" s="1">
        <f t="shared" ca="1" si="2"/>
        <v>4.5</v>
      </c>
      <c r="X9" s="13">
        <f t="shared" ca="1" si="3"/>
        <v>3.2142857142857144</v>
      </c>
      <c r="Y9" s="1">
        <f t="shared" ca="1" si="4"/>
        <v>3.7142857142857144</v>
      </c>
      <c r="Z9" s="1">
        <f t="shared" ca="1" si="5"/>
        <v>3.9515873015873018</v>
      </c>
      <c r="AA9" s="1">
        <f t="shared" ca="1" si="6"/>
        <v>4</v>
      </c>
      <c r="AB9" s="11">
        <f t="shared" ca="1" si="7"/>
        <v>4</v>
      </c>
      <c r="AC9" s="11">
        <f t="shared" ca="1" si="8"/>
        <v>4</v>
      </c>
      <c r="AD9" s="11">
        <f t="shared" ca="1" si="9"/>
        <v>4</v>
      </c>
      <c r="AE9" s="1">
        <f t="shared" ca="1" si="10"/>
        <v>4</v>
      </c>
      <c r="AF9" s="16">
        <f t="shared" ca="1" si="11"/>
        <v>4</v>
      </c>
    </row>
    <row r="10" spans="1:32">
      <c r="A10" s="25">
        <v>8</v>
      </c>
      <c r="B10" s="28" t="s">
        <v>111</v>
      </c>
      <c r="C10" s="28" t="s">
        <v>67</v>
      </c>
      <c r="D10" s="26">
        <v>1</v>
      </c>
      <c r="E10" s="1">
        <v>1</v>
      </c>
      <c r="F10" s="1">
        <v>2</v>
      </c>
      <c r="G10" s="14">
        <v>3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5</v>
      </c>
      <c r="P10" s="1">
        <v>4</v>
      </c>
      <c r="Q10" s="2">
        <v>4</v>
      </c>
      <c r="R10" s="1">
        <v>4</v>
      </c>
      <c r="S10" s="1">
        <v>4.5</v>
      </c>
      <c r="T10" s="1">
        <v>4</v>
      </c>
      <c r="U10" s="13">
        <f t="shared" si="0"/>
        <v>0.70833333333333337</v>
      </c>
      <c r="V10" s="1">
        <f t="shared" si="1"/>
        <v>1.0083333333333333</v>
      </c>
      <c r="W10" s="1">
        <f t="shared" ca="1" si="2"/>
        <v>4</v>
      </c>
      <c r="X10" s="13">
        <f t="shared" ca="1" si="3"/>
        <v>2.8571428571428572</v>
      </c>
      <c r="Y10" s="1">
        <f t="shared" ca="1" si="4"/>
        <v>3.3571428571428572</v>
      </c>
      <c r="Z10" s="1">
        <f t="shared" ca="1" si="5"/>
        <v>3.3851190476190478</v>
      </c>
      <c r="AA10" s="1">
        <f t="shared" ca="1" si="6"/>
        <v>3.5</v>
      </c>
      <c r="AB10" s="11">
        <f t="shared" ca="1" si="7"/>
        <v>3.5</v>
      </c>
      <c r="AC10" s="11">
        <f t="shared" ca="1" si="8"/>
        <v>3.5</v>
      </c>
      <c r="AD10" s="11">
        <f t="shared" ca="1" si="9"/>
        <v>3.5</v>
      </c>
      <c r="AE10" s="1">
        <f t="shared" ca="1" si="10"/>
        <v>3.5</v>
      </c>
      <c r="AF10" s="16">
        <f t="shared" ca="1" si="11"/>
        <v>3.5</v>
      </c>
    </row>
    <row r="11" spans="1:32">
      <c r="A11" s="25">
        <v>9</v>
      </c>
      <c r="B11" s="28" t="s">
        <v>112</v>
      </c>
      <c r="C11" s="28" t="s">
        <v>113</v>
      </c>
      <c r="D11" s="26">
        <v>1</v>
      </c>
      <c r="E11" s="1">
        <v>1</v>
      </c>
      <c r="F11" s="1">
        <v>2</v>
      </c>
      <c r="G11" s="14">
        <v>1</v>
      </c>
      <c r="H11" s="1">
        <v>1</v>
      </c>
      <c r="I11" s="1">
        <v>1</v>
      </c>
      <c r="J11" s="1">
        <v>1</v>
      </c>
      <c r="K11" s="1">
        <v>1</v>
      </c>
      <c r="L11" s="1">
        <v>1</v>
      </c>
      <c r="M11" s="1">
        <v>1</v>
      </c>
      <c r="N11" s="1">
        <v>1</v>
      </c>
      <c r="O11" s="1">
        <v>5</v>
      </c>
      <c r="P11" s="2">
        <v>4.5</v>
      </c>
      <c r="Q11" s="2">
        <v>5</v>
      </c>
      <c r="R11" s="1">
        <v>5</v>
      </c>
      <c r="S11" s="1">
        <v>4</v>
      </c>
      <c r="T11" s="1">
        <v>4</v>
      </c>
      <c r="U11" s="13">
        <f t="shared" si="0"/>
        <v>0.76388888888888895</v>
      </c>
      <c r="V11" s="1">
        <f t="shared" si="1"/>
        <v>1.0638888888888889</v>
      </c>
      <c r="W11" s="1">
        <f t="shared" ca="1" si="2"/>
        <v>7</v>
      </c>
      <c r="X11" s="13">
        <f t="shared" ca="1" si="3"/>
        <v>5</v>
      </c>
      <c r="Y11" s="1">
        <f t="shared" ca="1" si="4"/>
        <v>5.5</v>
      </c>
      <c r="Z11" s="1">
        <f t="shared" ca="1" si="5"/>
        <v>5.8513888888888888</v>
      </c>
      <c r="AA11" s="1">
        <f t="shared" ca="1" si="6"/>
        <v>6</v>
      </c>
      <c r="AB11" s="11">
        <f t="shared" ca="1" si="7"/>
        <v>6</v>
      </c>
      <c r="AC11" s="11">
        <f t="shared" ca="1" si="8"/>
        <v>5</v>
      </c>
      <c r="AD11" s="11">
        <f t="shared" ca="1" si="9"/>
        <v>5</v>
      </c>
      <c r="AE11" s="1">
        <f t="shared" ca="1" si="10"/>
        <v>5</v>
      </c>
      <c r="AF11" s="16">
        <f t="shared" ca="1" si="11"/>
        <v>5</v>
      </c>
    </row>
    <row r="12" spans="1:32">
      <c r="A12" s="25">
        <v>10</v>
      </c>
      <c r="B12" s="28" t="s">
        <v>114</v>
      </c>
      <c r="C12" s="28" t="s">
        <v>65</v>
      </c>
      <c r="D12" s="26">
        <v>1</v>
      </c>
      <c r="E12" s="1">
        <v>1</v>
      </c>
      <c r="F12" s="1">
        <v>2</v>
      </c>
      <c r="G12" s="14">
        <v>2</v>
      </c>
      <c r="H12" s="1">
        <v>1</v>
      </c>
      <c r="I12" s="1">
        <v>1</v>
      </c>
      <c r="J12" s="1">
        <v>1</v>
      </c>
      <c r="K12" s="1">
        <v>1</v>
      </c>
      <c r="L12" s="1">
        <v>1</v>
      </c>
      <c r="M12" s="1">
        <v>1</v>
      </c>
      <c r="N12" s="1">
        <v>1</v>
      </c>
      <c r="O12" s="1">
        <v>4.5</v>
      </c>
      <c r="P12" s="1">
        <v>4</v>
      </c>
      <c r="Q12" s="2">
        <v>3.5</v>
      </c>
      <c r="R12" s="1">
        <v>4</v>
      </c>
      <c r="S12" s="1">
        <v>4</v>
      </c>
      <c r="T12" s="1">
        <v>3.5</v>
      </c>
      <c r="U12" s="13">
        <f t="shared" si="0"/>
        <v>0.65277777777777779</v>
      </c>
      <c r="V12" s="1">
        <f t="shared" si="1"/>
        <v>0.95277777777777772</v>
      </c>
      <c r="W12" s="1">
        <f t="shared" ca="1" si="2"/>
        <v>5</v>
      </c>
      <c r="X12" s="13">
        <f t="shared" ca="1" si="3"/>
        <v>3.5714285714285716</v>
      </c>
      <c r="Y12" s="1">
        <f t="shared" ca="1" si="4"/>
        <v>4.0714285714285712</v>
      </c>
      <c r="Z12" s="1">
        <f t="shared" ca="1" si="5"/>
        <v>3.879166666666666</v>
      </c>
      <c r="AA12" s="1">
        <f t="shared" ca="1" si="6"/>
        <v>4</v>
      </c>
      <c r="AB12" s="11">
        <f t="shared" ca="1" si="7"/>
        <v>4</v>
      </c>
      <c r="AC12" s="11">
        <f t="shared" ca="1" si="8"/>
        <v>4</v>
      </c>
      <c r="AD12" s="11">
        <f t="shared" ca="1" si="9"/>
        <v>4</v>
      </c>
      <c r="AE12" s="1">
        <f t="shared" ca="1" si="10"/>
        <v>4</v>
      </c>
      <c r="AF12" s="16">
        <f t="shared" ca="1" si="11"/>
        <v>4</v>
      </c>
    </row>
    <row r="13" spans="1:32">
      <c r="A13" s="25">
        <v>11</v>
      </c>
      <c r="B13" s="28" t="s">
        <v>115</v>
      </c>
      <c r="C13" s="28" t="s">
        <v>68</v>
      </c>
      <c r="D13" s="26">
        <v>1</v>
      </c>
      <c r="E13" s="1">
        <v>1</v>
      </c>
      <c r="F13" s="1">
        <v>2</v>
      </c>
      <c r="G13" s="14">
        <v>2</v>
      </c>
      <c r="H13" s="1">
        <v>1</v>
      </c>
      <c r="I13" s="1">
        <v>1</v>
      </c>
      <c r="J13" s="1">
        <v>1</v>
      </c>
      <c r="K13" s="1">
        <v>1</v>
      </c>
      <c r="L13" s="1">
        <v>1</v>
      </c>
      <c r="M13" s="1">
        <v>1</v>
      </c>
      <c r="N13" s="1">
        <v>1</v>
      </c>
      <c r="O13" s="1">
        <v>4.5</v>
      </c>
      <c r="P13" s="2">
        <v>4</v>
      </c>
      <c r="Q13" s="2">
        <v>3.5</v>
      </c>
      <c r="R13" s="1">
        <v>4</v>
      </c>
      <c r="S13" s="1">
        <v>4</v>
      </c>
      <c r="T13" s="1">
        <v>3.5</v>
      </c>
      <c r="U13" s="13">
        <f t="shared" si="0"/>
        <v>0.65277777777777779</v>
      </c>
      <c r="V13" s="1">
        <f t="shared" si="1"/>
        <v>0.95277777777777772</v>
      </c>
      <c r="W13" s="1">
        <f t="shared" ca="1" si="2"/>
        <v>5</v>
      </c>
      <c r="X13" s="13">
        <f t="shared" ca="1" si="3"/>
        <v>3.5714285714285716</v>
      </c>
      <c r="Y13" s="1">
        <f t="shared" ca="1" si="4"/>
        <v>4.0714285714285712</v>
      </c>
      <c r="Z13" s="1">
        <f t="shared" ca="1" si="5"/>
        <v>3.879166666666666</v>
      </c>
      <c r="AA13" s="1">
        <f t="shared" ca="1" si="6"/>
        <v>4</v>
      </c>
      <c r="AB13" s="11">
        <f t="shared" ca="1" si="7"/>
        <v>4</v>
      </c>
      <c r="AC13" s="11">
        <f t="shared" ca="1" si="8"/>
        <v>4</v>
      </c>
      <c r="AD13" s="11">
        <f t="shared" ca="1" si="9"/>
        <v>4</v>
      </c>
      <c r="AE13" s="1">
        <f t="shared" ca="1" si="10"/>
        <v>4</v>
      </c>
      <c r="AF13" s="16">
        <f t="shared" ca="1" si="11"/>
        <v>4</v>
      </c>
    </row>
    <row r="14" spans="1:32">
      <c r="A14" s="25"/>
      <c r="B14" s="1"/>
      <c r="C14" s="1"/>
      <c r="D14" s="26"/>
      <c r="E14" s="1"/>
      <c r="F14" s="1"/>
      <c r="G14" s="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"/>
      <c r="W14" s="1"/>
      <c r="X14" s="13"/>
      <c r="Y14" s="1"/>
      <c r="Z14" s="1"/>
      <c r="AA14" s="1"/>
      <c r="AB14" s="11"/>
      <c r="AC14" s="11"/>
      <c r="AD14" s="11"/>
      <c r="AE14" s="1"/>
      <c r="AF14" s="16"/>
    </row>
    <row r="15" spans="1:32">
      <c r="A15" s="2"/>
      <c r="B15" s="1"/>
      <c r="C15" s="1"/>
      <c r="D15" s="1"/>
      <c r="E15" s="1"/>
      <c r="F15" s="1"/>
      <c r="G15" s="1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"/>
      <c r="W15" s="1"/>
      <c r="X15" s="13"/>
      <c r="Y15" s="1"/>
      <c r="Z15" s="1"/>
      <c r="AA15" s="1"/>
      <c r="AB15" s="11"/>
      <c r="AC15" s="11"/>
      <c r="AD15" s="11"/>
      <c r="AE15" s="1"/>
      <c r="AF15" s="16"/>
    </row>
    <row r="16" spans="1:32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3"/>
      <c r="V16" s="1"/>
      <c r="W16" s="1"/>
      <c r="X16" s="13"/>
      <c r="Y16" s="1"/>
      <c r="Z16" s="1"/>
      <c r="AA16" s="1"/>
      <c r="AB16" s="11"/>
      <c r="AC16" s="11"/>
      <c r="AD16" s="11"/>
      <c r="AE16" s="1"/>
      <c r="AF16" s="16"/>
    </row>
    <row r="17" spans="1:32">
      <c r="A17" s="2"/>
      <c r="B17" s="1"/>
      <c r="C17" s="1"/>
      <c r="D17" s="1"/>
      <c r="E17" s="1"/>
      <c r="F17" s="1"/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3"/>
      <c r="V17" s="1"/>
      <c r="W17" s="1"/>
      <c r="X17" s="13"/>
      <c r="Y17" s="1"/>
      <c r="Z17" s="1"/>
      <c r="AA17" s="1"/>
      <c r="AB17" s="11"/>
      <c r="AC17" s="11"/>
      <c r="AD17" s="11"/>
      <c r="AE17" s="1"/>
      <c r="AF17" s="16"/>
    </row>
    <row r="18" spans="1:32">
      <c r="A18" s="5"/>
      <c r="B18" s="6"/>
      <c r="C18" s="6"/>
      <c r="D18" s="7"/>
      <c r="E18" s="5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5"/>
      <c r="W18" s="7"/>
      <c r="X18" s="7"/>
      <c r="Y18" s="7"/>
      <c r="Z18" s="8"/>
    </row>
    <row r="19" spans="1:32">
      <c r="A19" s="5"/>
      <c r="B19" s="6"/>
      <c r="C19" s="6"/>
      <c r="D19" s="7"/>
      <c r="E19" s="5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" t="s">
        <v>0</v>
      </c>
      <c r="U19" s="1" t="s">
        <v>1</v>
      </c>
      <c r="V19" s="1" t="s">
        <v>2</v>
      </c>
      <c r="W19" s="1" t="s">
        <v>34</v>
      </c>
      <c r="X19" s="1" t="s">
        <v>116</v>
      </c>
      <c r="Y19" s="1" t="s">
        <v>117</v>
      </c>
      <c r="Z19" s="1" t="s">
        <v>118</v>
      </c>
      <c r="AA19" s="9"/>
    </row>
    <row r="20" spans="1:32">
      <c r="T20" s="1">
        <f t="shared" ref="T20:T31" si="12">A3</f>
        <v>1</v>
      </c>
      <c r="U20" s="3" t="str">
        <f t="shared" ref="U20:U31" si="13">B3</f>
        <v>Czernecki</v>
      </c>
      <c r="V20" s="3" t="str">
        <f t="shared" ref="V20:V31" si="14">C3</f>
        <v>Bartosz</v>
      </c>
      <c r="W20" s="1">
        <v>1</v>
      </c>
      <c r="X20" s="1"/>
      <c r="Y20" s="1"/>
      <c r="Z20" s="1"/>
    </row>
    <row r="21" spans="1:32">
      <c r="T21" s="1">
        <f t="shared" si="12"/>
        <v>2</v>
      </c>
      <c r="U21" s="3" t="str">
        <f t="shared" si="13"/>
        <v>Jaracz</v>
      </c>
      <c r="V21" s="3" t="str">
        <f t="shared" si="14"/>
        <v>Marcin</v>
      </c>
      <c r="W21" s="1">
        <v>1</v>
      </c>
      <c r="X21" s="1">
        <v>7</v>
      </c>
      <c r="Y21" s="1"/>
      <c r="Z21" s="1"/>
    </row>
    <row r="22" spans="1:32">
      <c r="T22" s="1">
        <f t="shared" si="12"/>
        <v>3</v>
      </c>
      <c r="U22" s="3" t="str">
        <f t="shared" si="13"/>
        <v>Łokaj</v>
      </c>
      <c r="V22" s="3" t="str">
        <f t="shared" si="14"/>
        <v>Łukasz</v>
      </c>
      <c r="W22" s="1">
        <v>1</v>
      </c>
      <c r="X22" s="1">
        <v>7</v>
      </c>
      <c r="Y22" s="1"/>
      <c r="Z22" s="1"/>
    </row>
    <row r="23" spans="1:32">
      <c r="T23" s="1">
        <f t="shared" si="12"/>
        <v>4</v>
      </c>
      <c r="U23" s="3" t="str">
        <f t="shared" si="13"/>
        <v>Miazga</v>
      </c>
      <c r="V23" s="3" t="str">
        <f t="shared" si="14"/>
        <v>Michał</v>
      </c>
      <c r="W23" s="1">
        <v>1</v>
      </c>
      <c r="X23" s="2"/>
      <c r="Y23" s="1"/>
      <c r="Z23" s="1"/>
    </row>
    <row r="24" spans="1:32">
      <c r="T24" s="1">
        <f t="shared" si="12"/>
        <v>5</v>
      </c>
      <c r="U24" s="3" t="str">
        <f t="shared" si="13"/>
        <v>Nabożny</v>
      </c>
      <c r="V24" s="3" t="str">
        <f t="shared" si="14"/>
        <v>Paweł</v>
      </c>
      <c r="W24" s="1">
        <v>1</v>
      </c>
      <c r="X24" s="2">
        <v>5</v>
      </c>
      <c r="Y24" s="1"/>
      <c r="Z24" s="1"/>
    </row>
    <row r="25" spans="1:32">
      <c r="T25" s="1">
        <f t="shared" si="12"/>
        <v>6</v>
      </c>
      <c r="U25" s="3" t="str">
        <f t="shared" si="13"/>
        <v>Nowicki</v>
      </c>
      <c r="V25" s="3" t="str">
        <f t="shared" si="14"/>
        <v>Przemysław</v>
      </c>
      <c r="W25" s="1">
        <v>1</v>
      </c>
      <c r="X25" s="2">
        <v>4</v>
      </c>
      <c r="Y25" s="1"/>
      <c r="Z25" s="1"/>
    </row>
    <row r="26" spans="1:32">
      <c r="T26" s="1">
        <f t="shared" si="12"/>
        <v>7</v>
      </c>
      <c r="U26" s="3" t="str">
        <f t="shared" si="13"/>
        <v>Smalara</v>
      </c>
      <c r="V26" s="3" t="str">
        <f t="shared" si="14"/>
        <v>Krzysztof</v>
      </c>
      <c r="W26" s="1">
        <v>1</v>
      </c>
      <c r="X26" s="2">
        <v>4.5</v>
      </c>
      <c r="Y26" s="1"/>
      <c r="Z26" s="1"/>
    </row>
    <row r="27" spans="1:32">
      <c r="T27" s="1">
        <f t="shared" si="12"/>
        <v>8</v>
      </c>
      <c r="U27" s="3" t="str">
        <f t="shared" si="13"/>
        <v>Stanisławczyk</v>
      </c>
      <c r="V27" s="3" t="str">
        <f t="shared" si="14"/>
        <v>Tomasz</v>
      </c>
      <c r="W27" s="1">
        <v>1</v>
      </c>
      <c r="X27" s="2">
        <v>4</v>
      </c>
      <c r="Y27" s="1"/>
      <c r="Z27" s="1"/>
    </row>
    <row r="28" spans="1:32">
      <c r="T28" s="1">
        <f t="shared" si="12"/>
        <v>9</v>
      </c>
      <c r="U28" s="3" t="str">
        <f t="shared" si="13"/>
        <v>Stępień</v>
      </c>
      <c r="V28" s="3" t="str">
        <f t="shared" si="14"/>
        <v>Igor</v>
      </c>
      <c r="W28" s="1">
        <v>1</v>
      </c>
      <c r="X28" s="2">
        <v>7</v>
      </c>
      <c r="Y28" s="1"/>
      <c r="Z28" s="1"/>
    </row>
    <row r="29" spans="1:32">
      <c r="T29" s="1">
        <f t="shared" si="12"/>
        <v>10</v>
      </c>
      <c r="U29" s="3" t="str">
        <f t="shared" si="13"/>
        <v>Świerk</v>
      </c>
      <c r="V29" s="3" t="str">
        <f t="shared" si="14"/>
        <v>Kacper</v>
      </c>
      <c r="W29" s="1">
        <v>1</v>
      </c>
      <c r="X29" s="2">
        <v>5</v>
      </c>
      <c r="Y29" s="1"/>
      <c r="Z29" s="1"/>
    </row>
    <row r="30" spans="1:32">
      <c r="T30" s="1">
        <f t="shared" si="12"/>
        <v>11</v>
      </c>
      <c r="U30" s="3" t="str">
        <f t="shared" si="13"/>
        <v>Wróbel</v>
      </c>
      <c r="V30" s="3" t="str">
        <f t="shared" si="14"/>
        <v>Damian</v>
      </c>
      <c r="W30" s="1">
        <v>1</v>
      </c>
      <c r="X30" s="2">
        <v>5</v>
      </c>
      <c r="Y30" s="1"/>
      <c r="Z30" s="1"/>
    </row>
    <row r="31" spans="1:32">
      <c r="T31" s="1">
        <f t="shared" si="12"/>
        <v>0</v>
      </c>
      <c r="U31" s="3">
        <f t="shared" si="13"/>
        <v>0</v>
      </c>
      <c r="V31" s="3">
        <f t="shared" si="14"/>
        <v>0</v>
      </c>
      <c r="W31" s="1">
        <v>1</v>
      </c>
      <c r="X31" s="2"/>
      <c r="Y31" s="1"/>
      <c r="Z31" s="1"/>
    </row>
    <row r="32" spans="1:32">
      <c r="T32" s="1">
        <f>A15</f>
        <v>0</v>
      </c>
      <c r="U32" s="3">
        <f t="shared" ref="U32:U33" si="15">B15</f>
        <v>0</v>
      </c>
      <c r="V32" s="3">
        <f t="shared" ref="V32:V33" si="16">C15</f>
        <v>0</v>
      </c>
      <c r="W32" s="1">
        <v>1</v>
      </c>
      <c r="X32" s="2"/>
      <c r="Y32" s="1"/>
      <c r="Z32" s="1"/>
    </row>
    <row r="33" spans="20:26">
      <c r="T33" s="1">
        <f>A16</f>
        <v>0</v>
      </c>
      <c r="U33" s="3">
        <f t="shared" si="15"/>
        <v>0</v>
      </c>
      <c r="V33" s="3">
        <f t="shared" si="16"/>
        <v>0</v>
      </c>
      <c r="W33" s="1">
        <v>1</v>
      </c>
      <c r="X33" s="2"/>
      <c r="Y33" s="1"/>
      <c r="Z33" s="1"/>
    </row>
    <row r="34" spans="20:26">
      <c r="T34" s="1">
        <f>A17</f>
        <v>0</v>
      </c>
      <c r="U34" s="3">
        <f t="shared" ref="U34" si="17">B17</f>
        <v>0</v>
      </c>
      <c r="V34" s="3">
        <f t="shared" ref="V34" si="18">C17</f>
        <v>0</v>
      </c>
      <c r="W34" s="1">
        <v>1</v>
      </c>
      <c r="X34" s="2"/>
      <c r="Y34" s="1"/>
      <c r="Z34" s="1"/>
    </row>
    <row r="36" spans="20:26">
      <c r="T36" s="1" t="s">
        <v>49</v>
      </c>
      <c r="U36" s="4" t="s">
        <v>41</v>
      </c>
      <c r="V36" s="1"/>
      <c r="W36" s="1"/>
      <c r="X36" s="1"/>
      <c r="Y36" s="1"/>
    </row>
    <row r="37" spans="20:26">
      <c r="T37" s="1" t="s">
        <v>0</v>
      </c>
      <c r="U37" s="1" t="s">
        <v>1</v>
      </c>
      <c r="V37" s="1" t="s">
        <v>2</v>
      </c>
      <c r="W37" s="12" t="s">
        <v>39</v>
      </c>
      <c r="X37" s="12" t="s">
        <v>40</v>
      </c>
      <c r="Y37" s="21" t="s">
        <v>56</v>
      </c>
    </row>
    <row r="38" spans="20:26">
      <c r="T38" s="1">
        <f t="shared" ref="T38:T49" si="19">A3</f>
        <v>1</v>
      </c>
      <c r="U38" s="3" t="str">
        <f t="shared" ref="U38:U49" si="20">B3</f>
        <v>Czernecki</v>
      </c>
      <c r="V38" s="3" t="str">
        <f t="shared" ref="V38:V49" si="21">C3</f>
        <v>Bartosz</v>
      </c>
      <c r="W38" s="13">
        <f t="shared" ref="W38:W50" si="22">U3*100</f>
        <v>0</v>
      </c>
      <c r="X38" s="13">
        <f t="shared" ref="X38:X52" ca="1" si="23">X3/5*100</f>
        <v>0</v>
      </c>
      <c r="Y38" s="23">
        <f t="shared" ref="Y38:Y49" si="24">IF(COUNTBLANK(H3:T3),2,AF3)</f>
        <v>2</v>
      </c>
    </row>
    <row r="39" spans="20:26">
      <c r="T39" s="1">
        <f t="shared" si="19"/>
        <v>2</v>
      </c>
      <c r="U39" s="3" t="str">
        <f t="shared" si="20"/>
        <v>Jaracz</v>
      </c>
      <c r="V39" s="3" t="str">
        <f t="shared" si="21"/>
        <v>Marcin</v>
      </c>
      <c r="W39" s="13">
        <f t="shared" si="22"/>
        <v>73.611111111111114</v>
      </c>
      <c r="X39" s="13">
        <f t="shared" ca="1" si="23"/>
        <v>100</v>
      </c>
      <c r="Y39" s="23">
        <f t="shared" ca="1" si="24"/>
        <v>5</v>
      </c>
    </row>
    <row r="40" spans="20:26">
      <c r="T40" s="1">
        <f t="shared" si="19"/>
        <v>3</v>
      </c>
      <c r="U40" s="3" t="str">
        <f t="shared" si="20"/>
        <v>Łokaj</v>
      </c>
      <c r="V40" s="3" t="str">
        <f t="shared" si="21"/>
        <v>Łukasz</v>
      </c>
      <c r="W40" s="13">
        <f t="shared" si="22"/>
        <v>70.833333333333343</v>
      </c>
      <c r="X40" s="13">
        <f t="shared" ca="1" si="23"/>
        <v>100</v>
      </c>
      <c r="Y40" s="23">
        <f t="shared" ca="1" si="24"/>
        <v>5</v>
      </c>
    </row>
    <row r="41" spans="20:26">
      <c r="T41" s="1">
        <f t="shared" si="19"/>
        <v>4</v>
      </c>
      <c r="U41" s="3" t="str">
        <f t="shared" si="20"/>
        <v>Miazga</v>
      </c>
      <c r="V41" s="3" t="str">
        <f t="shared" si="21"/>
        <v>Michał</v>
      </c>
      <c r="W41" s="13">
        <f t="shared" si="22"/>
        <v>0</v>
      </c>
      <c r="X41" s="13">
        <f t="shared" ca="1" si="23"/>
        <v>0</v>
      </c>
      <c r="Y41" s="23">
        <f t="shared" si="24"/>
        <v>2</v>
      </c>
    </row>
    <row r="42" spans="20:26">
      <c r="T42" s="1">
        <f t="shared" si="19"/>
        <v>5</v>
      </c>
      <c r="U42" s="3" t="str">
        <f t="shared" si="20"/>
        <v>Nabożny</v>
      </c>
      <c r="V42" s="3" t="str">
        <f t="shared" si="21"/>
        <v>Paweł</v>
      </c>
      <c r="W42" s="13">
        <f t="shared" si="22"/>
        <v>76.3888888888889</v>
      </c>
      <c r="X42" s="13">
        <f t="shared" ca="1" si="23"/>
        <v>71.428571428571431</v>
      </c>
      <c r="Y42" s="23">
        <f t="shared" ca="1" si="24"/>
        <v>4.5</v>
      </c>
    </row>
    <row r="43" spans="20:26">
      <c r="T43" s="1">
        <f t="shared" si="19"/>
        <v>6</v>
      </c>
      <c r="U43" s="3" t="str">
        <f t="shared" si="20"/>
        <v>Nowicki</v>
      </c>
      <c r="V43" s="3" t="str">
        <f t="shared" si="21"/>
        <v>Przemysław</v>
      </c>
      <c r="W43" s="13">
        <f t="shared" si="22"/>
        <v>70.833333333333343</v>
      </c>
      <c r="X43" s="13">
        <f t="shared" ca="1" si="23"/>
        <v>57.142857142857139</v>
      </c>
      <c r="Y43" s="23">
        <f t="shared" ca="1" si="24"/>
        <v>3.5</v>
      </c>
    </row>
    <row r="44" spans="20:26">
      <c r="T44" s="1">
        <f t="shared" si="19"/>
        <v>7</v>
      </c>
      <c r="U44" s="3" t="str">
        <f t="shared" si="20"/>
        <v>Smalara</v>
      </c>
      <c r="V44" s="3" t="str">
        <f t="shared" si="21"/>
        <v>Krzysztof</v>
      </c>
      <c r="W44" s="13">
        <f t="shared" si="22"/>
        <v>76.3888888888889</v>
      </c>
      <c r="X44" s="13">
        <f t="shared" ca="1" si="23"/>
        <v>64.285714285714292</v>
      </c>
      <c r="Y44" s="23">
        <f t="shared" ca="1" si="24"/>
        <v>4</v>
      </c>
    </row>
    <row r="45" spans="20:26">
      <c r="T45" s="1">
        <f t="shared" si="19"/>
        <v>8</v>
      </c>
      <c r="U45" s="3" t="str">
        <f t="shared" si="20"/>
        <v>Stanisławczyk</v>
      </c>
      <c r="V45" s="3" t="str">
        <f t="shared" si="21"/>
        <v>Tomasz</v>
      </c>
      <c r="W45" s="13">
        <f t="shared" si="22"/>
        <v>70.833333333333343</v>
      </c>
      <c r="X45" s="13">
        <f t="shared" ca="1" si="23"/>
        <v>57.142857142857139</v>
      </c>
      <c r="Y45" s="23">
        <f t="shared" ca="1" si="24"/>
        <v>3.5</v>
      </c>
    </row>
    <row r="46" spans="20:26">
      <c r="T46" s="1">
        <f t="shared" si="19"/>
        <v>9</v>
      </c>
      <c r="U46" s="3" t="str">
        <f t="shared" si="20"/>
        <v>Stępień</v>
      </c>
      <c r="V46" s="3" t="str">
        <f t="shared" si="21"/>
        <v>Igor</v>
      </c>
      <c r="W46" s="13">
        <f t="shared" si="22"/>
        <v>76.3888888888889</v>
      </c>
      <c r="X46" s="13">
        <f t="shared" ca="1" si="23"/>
        <v>100</v>
      </c>
      <c r="Y46" s="23">
        <f t="shared" ca="1" si="24"/>
        <v>5</v>
      </c>
    </row>
    <row r="47" spans="20:26">
      <c r="T47" s="1">
        <f t="shared" si="19"/>
        <v>10</v>
      </c>
      <c r="U47" s="3" t="str">
        <f t="shared" si="20"/>
        <v>Świerk</v>
      </c>
      <c r="V47" s="3" t="str">
        <f t="shared" si="21"/>
        <v>Kacper</v>
      </c>
      <c r="W47" s="13">
        <f t="shared" si="22"/>
        <v>65.277777777777786</v>
      </c>
      <c r="X47" s="13">
        <f t="shared" ca="1" si="23"/>
        <v>71.428571428571431</v>
      </c>
      <c r="Y47" s="23">
        <f t="shared" ca="1" si="24"/>
        <v>4</v>
      </c>
    </row>
    <row r="48" spans="20:26">
      <c r="T48" s="1">
        <f t="shared" si="19"/>
        <v>11</v>
      </c>
      <c r="U48" s="3" t="str">
        <f t="shared" si="20"/>
        <v>Wróbel</v>
      </c>
      <c r="V48" s="3" t="str">
        <f t="shared" si="21"/>
        <v>Damian</v>
      </c>
      <c r="W48" s="13">
        <f t="shared" si="22"/>
        <v>65.277777777777786</v>
      </c>
      <c r="X48" s="13">
        <f t="shared" ca="1" si="23"/>
        <v>71.428571428571431</v>
      </c>
      <c r="Y48" s="23">
        <f t="shared" ca="1" si="24"/>
        <v>4</v>
      </c>
    </row>
    <row r="49" spans="1:32">
      <c r="T49" s="1">
        <f t="shared" si="19"/>
        <v>0</v>
      </c>
      <c r="U49" s="3">
        <f t="shared" si="20"/>
        <v>0</v>
      </c>
      <c r="V49" s="3">
        <f t="shared" si="21"/>
        <v>0</v>
      </c>
      <c r="W49" s="13">
        <f t="shared" si="22"/>
        <v>0</v>
      </c>
      <c r="X49" s="13">
        <f t="shared" si="23"/>
        <v>0</v>
      </c>
      <c r="Y49" s="23">
        <f t="shared" si="24"/>
        <v>2</v>
      </c>
    </row>
    <row r="50" spans="1:32">
      <c r="T50" s="1">
        <f>A15</f>
        <v>0</v>
      </c>
      <c r="U50" s="3">
        <f t="shared" ref="U50" si="25">B15</f>
        <v>0</v>
      </c>
      <c r="V50" s="3">
        <f t="shared" ref="V50" si="26">C15</f>
        <v>0</v>
      </c>
      <c r="W50" s="13">
        <f t="shared" si="22"/>
        <v>0</v>
      </c>
      <c r="X50" s="13">
        <f t="shared" si="23"/>
        <v>0</v>
      </c>
      <c r="Y50" s="23">
        <f>IF(COUNTBLANK(I15:T15),2,AF15)</f>
        <v>2</v>
      </c>
    </row>
    <row r="51" spans="1:32">
      <c r="T51" s="1">
        <f>A16</f>
        <v>0</v>
      </c>
      <c r="U51" s="3">
        <f t="shared" ref="U51" si="27">B16</f>
        <v>0</v>
      </c>
      <c r="V51" s="3">
        <f t="shared" ref="V51" si="28">C16</f>
        <v>0</v>
      </c>
      <c r="W51" s="13">
        <f t="shared" ref="W51" si="29">U16*100</f>
        <v>0</v>
      </c>
      <c r="X51" s="13">
        <f t="shared" si="23"/>
        <v>0</v>
      </c>
      <c r="Y51" s="23">
        <f>IF(COUNTBLANK(I16:T16),2,AF16)</f>
        <v>2</v>
      </c>
    </row>
    <row r="52" spans="1:32">
      <c r="T52" s="1">
        <f>A17</f>
        <v>0</v>
      </c>
      <c r="U52" s="3">
        <f t="shared" ref="U52" si="30">B17</f>
        <v>0</v>
      </c>
      <c r="V52" s="3">
        <f t="shared" ref="V52" si="31">C17</f>
        <v>0</v>
      </c>
      <c r="W52" s="13">
        <f t="shared" ref="W52" si="32">U17*100</f>
        <v>0</v>
      </c>
      <c r="X52" s="13">
        <f t="shared" si="23"/>
        <v>0</v>
      </c>
      <c r="Y52" s="23">
        <f t="shared" ref="Y52" si="33">IF(COUNTBLANK(H17:T17),2,AF17)</f>
        <v>2</v>
      </c>
    </row>
    <row r="54" spans="1:32">
      <c r="A54" s="17" t="s">
        <v>51</v>
      </c>
      <c r="W54" t="s">
        <v>28</v>
      </c>
      <c r="X54">
        <v>10</v>
      </c>
      <c r="Y54" t="s">
        <v>29</v>
      </c>
      <c r="Z54">
        <v>0.5</v>
      </c>
      <c r="AA54" t="s">
        <v>35</v>
      </c>
      <c r="AB54">
        <v>0.5</v>
      </c>
    </row>
    <row r="55" spans="1:32">
      <c r="A55" s="1" t="s">
        <v>0</v>
      </c>
      <c r="B55" s="1" t="s">
        <v>1</v>
      </c>
      <c r="C55" s="1" t="s">
        <v>2</v>
      </c>
      <c r="D55" s="1" t="s">
        <v>5</v>
      </c>
      <c r="E55" s="1" t="s">
        <v>6</v>
      </c>
      <c r="F55" s="1" t="s">
        <v>7</v>
      </c>
      <c r="G55" s="14" t="s">
        <v>8</v>
      </c>
      <c r="H55" s="1"/>
      <c r="I55" s="1"/>
      <c r="J55" s="1"/>
      <c r="K55" s="1"/>
      <c r="L55" s="1"/>
      <c r="M55" s="1"/>
      <c r="N55" s="2"/>
      <c r="O55" s="1"/>
      <c r="P55" s="1"/>
      <c r="Q55" s="1"/>
      <c r="R55" s="1"/>
      <c r="S55" s="2"/>
      <c r="T55" s="2"/>
      <c r="U55" s="12"/>
      <c r="V55" s="2"/>
      <c r="W55" s="2" t="s">
        <v>27</v>
      </c>
      <c r="X55" s="12" t="s">
        <v>38</v>
      </c>
      <c r="Y55" s="1" t="s">
        <v>32</v>
      </c>
      <c r="Z55" s="2" t="s">
        <v>26</v>
      </c>
      <c r="AA55" s="1" t="s">
        <v>25</v>
      </c>
      <c r="AB55" s="10" t="s">
        <v>33</v>
      </c>
      <c r="AC55" s="10" t="s">
        <v>36</v>
      </c>
      <c r="AD55" s="10" t="s">
        <v>37</v>
      </c>
      <c r="AE55" s="10" t="s">
        <v>25</v>
      </c>
      <c r="AF55" s="21" t="s">
        <v>55</v>
      </c>
    </row>
    <row r="56" spans="1:32">
      <c r="A56" s="1">
        <f t="shared" ref="A56:G56" si="34">A3</f>
        <v>1</v>
      </c>
      <c r="B56" s="1" t="str">
        <f t="shared" si="34"/>
        <v>Czernecki</v>
      </c>
      <c r="C56" s="1" t="str">
        <f t="shared" si="34"/>
        <v>Bartosz</v>
      </c>
      <c r="D56" s="1">
        <f t="shared" si="34"/>
        <v>1</v>
      </c>
      <c r="E56" s="1">
        <f t="shared" si="34"/>
        <v>1</v>
      </c>
      <c r="F56" s="1">
        <f t="shared" si="34"/>
        <v>2</v>
      </c>
      <c r="G56" s="14" t="str">
        <f t="shared" si="34"/>
        <v>E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3"/>
      <c r="V56" s="1"/>
      <c r="W56" s="1">
        <f t="shared" ref="W56:W70" ca="1" si="35">OFFSET(W73,0,W73)</f>
        <v>0</v>
      </c>
      <c r="X56" s="13">
        <f t="shared" ref="X56:X70" ca="1" si="36">5*W56/$X$54</f>
        <v>0</v>
      </c>
      <c r="Y56" s="1">
        <f t="shared" ref="Y56:Y70" ca="1" si="37">X56+$Z$54</f>
        <v>0.5</v>
      </c>
      <c r="Z56" s="1">
        <f t="shared" ref="Z56:Z70" ca="1" si="38">Y56*1</f>
        <v>0.5</v>
      </c>
      <c r="AA56" s="1">
        <f t="shared" ref="AA56:AA70" ca="1" si="39">MROUND(Z56,0.5)</f>
        <v>0.5</v>
      </c>
      <c r="AB56" s="11">
        <f t="shared" ref="AB56:AB70" ca="1" si="40">IF(AA56&lt;=2.5,2,AA56)</f>
        <v>2</v>
      </c>
      <c r="AC56" s="11">
        <f t="shared" ref="AC56:AC70" ca="1" si="41">IF(AB56&gt;=5,5,AB56)</f>
        <v>2</v>
      </c>
      <c r="AD56" s="11">
        <f t="shared" ref="AD56:AD70" ca="1" si="42">AC56-$AB$54*(W73-1)</f>
        <v>2</v>
      </c>
      <c r="AE56" s="1">
        <f t="shared" ref="AE56:AE70" ca="1" si="43">IF(AND(AC56&gt;=3,AD56&lt;3),3,AD56)</f>
        <v>2</v>
      </c>
      <c r="AF56" s="22">
        <f t="shared" ref="AF56:AF70" ca="1" si="44">IF(AE56&lt;=2.5,2,AE56)</f>
        <v>2</v>
      </c>
    </row>
    <row r="57" spans="1:32">
      <c r="A57" s="1">
        <f t="shared" ref="A57:G67" si="45">A4</f>
        <v>2</v>
      </c>
      <c r="B57" s="1" t="str">
        <f t="shared" si="45"/>
        <v>Jaracz</v>
      </c>
      <c r="C57" s="1" t="str">
        <f t="shared" si="45"/>
        <v>Marcin</v>
      </c>
      <c r="D57" s="1">
        <f t="shared" si="45"/>
        <v>1</v>
      </c>
      <c r="E57" s="1">
        <f t="shared" si="45"/>
        <v>1</v>
      </c>
      <c r="F57" s="1">
        <f t="shared" si="45"/>
        <v>1</v>
      </c>
      <c r="G57" s="14">
        <f t="shared" si="45"/>
        <v>3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3"/>
      <c r="V57" s="1"/>
      <c r="W57" s="1">
        <f t="shared" ca="1" si="35"/>
        <v>0</v>
      </c>
      <c r="X57" s="13">
        <f t="shared" ca="1" si="36"/>
        <v>0</v>
      </c>
      <c r="Y57" s="1">
        <f t="shared" ca="1" si="37"/>
        <v>0.5</v>
      </c>
      <c r="Z57" s="1">
        <f t="shared" ca="1" si="38"/>
        <v>0.5</v>
      </c>
      <c r="AA57" s="1">
        <f t="shared" ca="1" si="39"/>
        <v>0.5</v>
      </c>
      <c r="AB57" s="11">
        <f t="shared" ca="1" si="40"/>
        <v>2</v>
      </c>
      <c r="AC57" s="11">
        <f t="shared" ca="1" si="41"/>
        <v>2</v>
      </c>
      <c r="AD57" s="11">
        <f t="shared" ca="1" si="42"/>
        <v>2</v>
      </c>
      <c r="AE57" s="1">
        <f t="shared" ca="1" si="43"/>
        <v>2</v>
      </c>
      <c r="AF57" s="22">
        <f t="shared" ca="1" si="44"/>
        <v>2</v>
      </c>
    </row>
    <row r="58" spans="1:32">
      <c r="A58" s="1">
        <f t="shared" si="45"/>
        <v>3</v>
      </c>
      <c r="B58" s="1" t="str">
        <f t="shared" si="45"/>
        <v>Łokaj</v>
      </c>
      <c r="C58" s="1" t="str">
        <f t="shared" si="45"/>
        <v>Łukasz</v>
      </c>
      <c r="D58" s="1">
        <f t="shared" si="45"/>
        <v>1</v>
      </c>
      <c r="E58" s="1">
        <f t="shared" si="45"/>
        <v>1</v>
      </c>
      <c r="F58" s="1">
        <f t="shared" si="45"/>
        <v>2</v>
      </c>
      <c r="G58" s="14">
        <f t="shared" si="45"/>
        <v>3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3"/>
      <c r="V58" s="1"/>
      <c r="W58" s="1">
        <f t="shared" ca="1" si="35"/>
        <v>0</v>
      </c>
      <c r="X58" s="13">
        <f t="shared" ca="1" si="36"/>
        <v>0</v>
      </c>
      <c r="Y58" s="1">
        <f t="shared" ca="1" si="37"/>
        <v>0.5</v>
      </c>
      <c r="Z58" s="1">
        <f t="shared" ca="1" si="38"/>
        <v>0.5</v>
      </c>
      <c r="AA58" s="1">
        <f t="shared" ca="1" si="39"/>
        <v>0.5</v>
      </c>
      <c r="AB58" s="11">
        <f t="shared" ca="1" si="40"/>
        <v>2</v>
      </c>
      <c r="AC58" s="11">
        <f t="shared" ca="1" si="41"/>
        <v>2</v>
      </c>
      <c r="AD58" s="11">
        <f t="shared" ca="1" si="42"/>
        <v>2</v>
      </c>
      <c r="AE58" s="1">
        <f t="shared" ca="1" si="43"/>
        <v>2</v>
      </c>
      <c r="AF58" s="22">
        <f t="shared" ca="1" si="44"/>
        <v>2</v>
      </c>
    </row>
    <row r="59" spans="1:32">
      <c r="A59" s="1">
        <f t="shared" si="45"/>
        <v>4</v>
      </c>
      <c r="B59" s="1" t="str">
        <f t="shared" si="45"/>
        <v>Miazga</v>
      </c>
      <c r="C59" s="1" t="str">
        <f t="shared" si="45"/>
        <v>Michał</v>
      </c>
      <c r="D59" s="1">
        <f t="shared" si="45"/>
        <v>1</v>
      </c>
      <c r="E59" s="1">
        <f t="shared" si="45"/>
        <v>1</v>
      </c>
      <c r="F59" s="1">
        <f t="shared" si="45"/>
        <v>2</v>
      </c>
      <c r="G59" s="14" t="str">
        <f t="shared" si="45"/>
        <v>E</v>
      </c>
      <c r="H59" s="1"/>
      <c r="I59" s="1"/>
      <c r="J59" s="1"/>
      <c r="K59" s="1"/>
      <c r="L59" s="1"/>
      <c r="M59" s="1"/>
      <c r="N59" s="1"/>
      <c r="O59" s="1"/>
      <c r="P59" s="1"/>
      <c r="Q59" s="2"/>
      <c r="R59" s="1"/>
      <c r="S59" s="1"/>
      <c r="T59" s="1"/>
      <c r="U59" s="13"/>
      <c r="V59" s="1"/>
      <c r="W59" s="1">
        <f t="shared" ca="1" si="35"/>
        <v>0</v>
      </c>
      <c r="X59" s="13">
        <f t="shared" ca="1" si="36"/>
        <v>0</v>
      </c>
      <c r="Y59" s="1">
        <f t="shared" ca="1" si="37"/>
        <v>0.5</v>
      </c>
      <c r="Z59" s="1">
        <f t="shared" ca="1" si="38"/>
        <v>0.5</v>
      </c>
      <c r="AA59" s="1">
        <f t="shared" ca="1" si="39"/>
        <v>0.5</v>
      </c>
      <c r="AB59" s="11">
        <f t="shared" ca="1" si="40"/>
        <v>2</v>
      </c>
      <c r="AC59" s="11">
        <f t="shared" ca="1" si="41"/>
        <v>2</v>
      </c>
      <c r="AD59" s="11">
        <f t="shared" ca="1" si="42"/>
        <v>2</v>
      </c>
      <c r="AE59" s="1">
        <f t="shared" ca="1" si="43"/>
        <v>2</v>
      </c>
      <c r="AF59" s="22">
        <f t="shared" ca="1" si="44"/>
        <v>2</v>
      </c>
    </row>
    <row r="60" spans="1:32">
      <c r="A60" s="1">
        <f t="shared" si="45"/>
        <v>5</v>
      </c>
      <c r="B60" s="1" t="str">
        <f t="shared" si="45"/>
        <v>Nabożny</v>
      </c>
      <c r="C60" s="1" t="str">
        <f t="shared" si="45"/>
        <v>Paweł</v>
      </c>
      <c r="D60" s="1">
        <f t="shared" si="45"/>
        <v>1</v>
      </c>
      <c r="E60" s="1">
        <f t="shared" si="45"/>
        <v>1</v>
      </c>
      <c r="F60" s="1">
        <f t="shared" si="45"/>
        <v>2</v>
      </c>
      <c r="G60" s="14">
        <f t="shared" si="45"/>
        <v>1</v>
      </c>
      <c r="H60" s="1"/>
      <c r="I60" s="1"/>
      <c r="J60" s="1"/>
      <c r="K60" s="1"/>
      <c r="L60" s="1"/>
      <c r="M60" s="1"/>
      <c r="N60" s="1"/>
      <c r="O60" s="1"/>
      <c r="P60" s="2"/>
      <c r="Q60" s="1"/>
      <c r="R60" s="1"/>
      <c r="S60" s="1"/>
      <c r="T60" s="1"/>
      <c r="U60" s="13"/>
      <c r="V60" s="1"/>
      <c r="W60" s="1">
        <f t="shared" ca="1" si="35"/>
        <v>0</v>
      </c>
      <c r="X60" s="13">
        <f t="shared" ca="1" si="36"/>
        <v>0</v>
      </c>
      <c r="Y60" s="1">
        <f t="shared" ca="1" si="37"/>
        <v>0.5</v>
      </c>
      <c r="Z60" s="1">
        <f t="shared" ca="1" si="38"/>
        <v>0.5</v>
      </c>
      <c r="AA60" s="1">
        <f t="shared" ca="1" si="39"/>
        <v>0.5</v>
      </c>
      <c r="AB60" s="11">
        <f t="shared" ca="1" si="40"/>
        <v>2</v>
      </c>
      <c r="AC60" s="11">
        <f t="shared" ca="1" si="41"/>
        <v>2</v>
      </c>
      <c r="AD60" s="11">
        <f t="shared" ca="1" si="42"/>
        <v>2</v>
      </c>
      <c r="AE60" s="1">
        <f t="shared" ca="1" si="43"/>
        <v>2</v>
      </c>
      <c r="AF60" s="22">
        <f t="shared" ca="1" si="44"/>
        <v>2</v>
      </c>
    </row>
    <row r="61" spans="1:32">
      <c r="A61" s="1">
        <f t="shared" si="45"/>
        <v>6</v>
      </c>
      <c r="B61" s="1" t="str">
        <f t="shared" si="45"/>
        <v>Nowicki</v>
      </c>
      <c r="C61" s="1" t="str">
        <f t="shared" si="45"/>
        <v>Przemysław</v>
      </c>
      <c r="D61" s="1">
        <f t="shared" si="45"/>
        <v>1</v>
      </c>
      <c r="E61" s="1">
        <f t="shared" si="45"/>
        <v>1</v>
      </c>
      <c r="F61" s="1">
        <f t="shared" si="45"/>
        <v>2</v>
      </c>
      <c r="G61" s="14">
        <f t="shared" si="45"/>
        <v>3</v>
      </c>
      <c r="H61" s="1"/>
      <c r="I61" s="1"/>
      <c r="J61" s="1"/>
      <c r="K61" s="1"/>
      <c r="L61" s="1"/>
      <c r="M61" s="1"/>
      <c r="N61" s="1"/>
      <c r="O61" s="1"/>
      <c r="P61" s="1"/>
      <c r="Q61" s="2"/>
      <c r="R61" s="1"/>
      <c r="S61" s="1"/>
      <c r="T61" s="1"/>
      <c r="U61" s="13"/>
      <c r="V61" s="1"/>
      <c r="W61" s="1">
        <f t="shared" ca="1" si="35"/>
        <v>0</v>
      </c>
      <c r="X61" s="13">
        <f t="shared" ca="1" si="36"/>
        <v>0</v>
      </c>
      <c r="Y61" s="1">
        <f t="shared" ca="1" si="37"/>
        <v>0.5</v>
      </c>
      <c r="Z61" s="1">
        <f t="shared" ca="1" si="38"/>
        <v>0.5</v>
      </c>
      <c r="AA61" s="1">
        <f t="shared" ca="1" si="39"/>
        <v>0.5</v>
      </c>
      <c r="AB61" s="11">
        <f t="shared" ca="1" si="40"/>
        <v>2</v>
      </c>
      <c r="AC61" s="11">
        <f t="shared" ca="1" si="41"/>
        <v>2</v>
      </c>
      <c r="AD61" s="11">
        <f t="shared" ca="1" si="42"/>
        <v>2</v>
      </c>
      <c r="AE61" s="1">
        <f t="shared" ca="1" si="43"/>
        <v>2</v>
      </c>
      <c r="AF61" s="22">
        <f t="shared" ca="1" si="44"/>
        <v>2</v>
      </c>
    </row>
    <row r="62" spans="1:32">
      <c r="A62" s="1">
        <f t="shared" si="45"/>
        <v>7</v>
      </c>
      <c r="B62" s="1" t="str">
        <f t="shared" si="45"/>
        <v>Smalara</v>
      </c>
      <c r="C62" s="1" t="str">
        <f t="shared" si="45"/>
        <v>Krzysztof</v>
      </c>
      <c r="D62" s="1">
        <f t="shared" si="45"/>
        <v>1</v>
      </c>
      <c r="E62" s="1">
        <f t="shared" si="45"/>
        <v>1</v>
      </c>
      <c r="F62" s="1">
        <f t="shared" si="45"/>
        <v>2</v>
      </c>
      <c r="G62" s="14">
        <f t="shared" si="45"/>
        <v>1</v>
      </c>
      <c r="H62" s="1"/>
      <c r="I62" s="1"/>
      <c r="J62" s="1"/>
      <c r="K62" s="1"/>
      <c r="L62" s="1"/>
      <c r="M62" s="1"/>
      <c r="N62" s="1"/>
      <c r="O62" s="1"/>
      <c r="P62" s="2"/>
      <c r="Q62" s="1"/>
      <c r="R62" s="1"/>
      <c r="S62" s="1"/>
      <c r="T62" s="1"/>
      <c r="U62" s="13"/>
      <c r="V62" s="1"/>
      <c r="W62" s="1">
        <f t="shared" ca="1" si="35"/>
        <v>0</v>
      </c>
      <c r="X62" s="13">
        <f t="shared" ca="1" si="36"/>
        <v>0</v>
      </c>
      <c r="Y62" s="1">
        <f t="shared" ca="1" si="37"/>
        <v>0.5</v>
      </c>
      <c r="Z62" s="1">
        <f t="shared" ca="1" si="38"/>
        <v>0.5</v>
      </c>
      <c r="AA62" s="1">
        <f t="shared" ca="1" si="39"/>
        <v>0.5</v>
      </c>
      <c r="AB62" s="11">
        <f t="shared" ca="1" si="40"/>
        <v>2</v>
      </c>
      <c r="AC62" s="11">
        <f t="shared" ca="1" si="41"/>
        <v>2</v>
      </c>
      <c r="AD62" s="11">
        <f t="shared" ca="1" si="42"/>
        <v>2</v>
      </c>
      <c r="AE62" s="1">
        <f t="shared" ca="1" si="43"/>
        <v>2</v>
      </c>
      <c r="AF62" s="22">
        <f t="shared" ca="1" si="44"/>
        <v>2</v>
      </c>
    </row>
    <row r="63" spans="1:32">
      <c r="A63" s="1">
        <f t="shared" si="45"/>
        <v>8</v>
      </c>
      <c r="B63" s="1" t="str">
        <f t="shared" si="45"/>
        <v>Stanisławczyk</v>
      </c>
      <c r="C63" s="1" t="str">
        <f t="shared" si="45"/>
        <v>Tomasz</v>
      </c>
      <c r="D63" s="1">
        <f t="shared" si="45"/>
        <v>1</v>
      </c>
      <c r="E63" s="1">
        <f t="shared" si="45"/>
        <v>1</v>
      </c>
      <c r="F63" s="1">
        <f t="shared" si="45"/>
        <v>2</v>
      </c>
      <c r="G63" s="14">
        <f t="shared" si="45"/>
        <v>3</v>
      </c>
      <c r="H63" s="1"/>
      <c r="I63" s="1"/>
      <c r="J63" s="1"/>
      <c r="K63" s="1"/>
      <c r="L63" s="1"/>
      <c r="M63" s="1"/>
      <c r="N63" s="1"/>
      <c r="O63" s="1"/>
      <c r="P63" s="1"/>
      <c r="Q63" s="2"/>
      <c r="R63" s="1"/>
      <c r="S63" s="1"/>
      <c r="T63" s="1"/>
      <c r="U63" s="13"/>
      <c r="V63" s="1"/>
      <c r="W63" s="1">
        <f t="shared" ca="1" si="35"/>
        <v>0</v>
      </c>
      <c r="X63" s="13">
        <f t="shared" ca="1" si="36"/>
        <v>0</v>
      </c>
      <c r="Y63" s="1">
        <f t="shared" ca="1" si="37"/>
        <v>0.5</v>
      </c>
      <c r="Z63" s="1">
        <f t="shared" ca="1" si="38"/>
        <v>0.5</v>
      </c>
      <c r="AA63" s="1">
        <f t="shared" ca="1" si="39"/>
        <v>0.5</v>
      </c>
      <c r="AB63" s="11">
        <f t="shared" ca="1" si="40"/>
        <v>2</v>
      </c>
      <c r="AC63" s="11">
        <f t="shared" ca="1" si="41"/>
        <v>2</v>
      </c>
      <c r="AD63" s="11">
        <f t="shared" ca="1" si="42"/>
        <v>2</v>
      </c>
      <c r="AE63" s="1">
        <f t="shared" ca="1" si="43"/>
        <v>2</v>
      </c>
      <c r="AF63" s="22">
        <f t="shared" ca="1" si="44"/>
        <v>2</v>
      </c>
    </row>
    <row r="64" spans="1:32">
      <c r="A64" s="1">
        <f t="shared" si="45"/>
        <v>9</v>
      </c>
      <c r="B64" s="1" t="str">
        <f t="shared" si="45"/>
        <v>Stępień</v>
      </c>
      <c r="C64" s="1" t="str">
        <f t="shared" si="45"/>
        <v>Igor</v>
      </c>
      <c r="D64" s="1">
        <f t="shared" si="45"/>
        <v>1</v>
      </c>
      <c r="E64" s="1">
        <f t="shared" si="45"/>
        <v>1</v>
      </c>
      <c r="F64" s="1">
        <f t="shared" si="45"/>
        <v>2</v>
      </c>
      <c r="G64" s="14">
        <f t="shared" si="45"/>
        <v>1</v>
      </c>
      <c r="H64" s="1"/>
      <c r="I64" s="1"/>
      <c r="J64" s="1"/>
      <c r="K64" s="1"/>
      <c r="L64" s="1"/>
      <c r="M64" s="1"/>
      <c r="N64" s="1"/>
      <c r="O64" s="1"/>
      <c r="P64" s="2"/>
      <c r="Q64" s="2"/>
      <c r="R64" s="1"/>
      <c r="S64" s="1"/>
      <c r="T64" s="1"/>
      <c r="U64" s="13"/>
      <c r="V64" s="1"/>
      <c r="W64" s="1">
        <f t="shared" ca="1" si="35"/>
        <v>0</v>
      </c>
      <c r="X64" s="13">
        <f t="shared" ca="1" si="36"/>
        <v>0</v>
      </c>
      <c r="Y64" s="1">
        <f t="shared" ca="1" si="37"/>
        <v>0.5</v>
      </c>
      <c r="Z64" s="1">
        <f t="shared" ca="1" si="38"/>
        <v>0.5</v>
      </c>
      <c r="AA64" s="1">
        <f t="shared" ca="1" si="39"/>
        <v>0.5</v>
      </c>
      <c r="AB64" s="11">
        <f t="shared" ca="1" si="40"/>
        <v>2</v>
      </c>
      <c r="AC64" s="11">
        <f t="shared" ca="1" si="41"/>
        <v>2</v>
      </c>
      <c r="AD64" s="11">
        <f t="shared" ca="1" si="42"/>
        <v>2</v>
      </c>
      <c r="AE64" s="1">
        <f t="shared" ca="1" si="43"/>
        <v>2</v>
      </c>
      <c r="AF64" s="22">
        <f t="shared" ca="1" si="44"/>
        <v>2</v>
      </c>
    </row>
    <row r="65" spans="1:32">
      <c r="A65" s="1">
        <f t="shared" si="45"/>
        <v>10</v>
      </c>
      <c r="B65" s="1" t="str">
        <f t="shared" si="45"/>
        <v>Świerk</v>
      </c>
      <c r="C65" s="1" t="str">
        <f t="shared" si="45"/>
        <v>Kacper</v>
      </c>
      <c r="D65" s="1">
        <f t="shared" si="45"/>
        <v>1</v>
      </c>
      <c r="E65" s="1">
        <f t="shared" si="45"/>
        <v>1</v>
      </c>
      <c r="F65" s="1">
        <f t="shared" si="45"/>
        <v>2</v>
      </c>
      <c r="G65" s="14">
        <f t="shared" si="45"/>
        <v>2</v>
      </c>
      <c r="H65" s="1"/>
      <c r="I65" s="1"/>
      <c r="J65" s="1"/>
      <c r="K65" s="1"/>
      <c r="L65" s="1"/>
      <c r="M65" s="1"/>
      <c r="N65" s="1"/>
      <c r="O65" s="1"/>
      <c r="P65" s="1"/>
      <c r="Q65" s="2"/>
      <c r="R65" s="1"/>
      <c r="S65" s="1"/>
      <c r="T65" s="1"/>
      <c r="U65" s="13"/>
      <c r="V65" s="1"/>
      <c r="W65" s="1">
        <f t="shared" ca="1" si="35"/>
        <v>0</v>
      </c>
      <c r="X65" s="13">
        <f t="shared" ca="1" si="36"/>
        <v>0</v>
      </c>
      <c r="Y65" s="1">
        <f t="shared" ca="1" si="37"/>
        <v>0.5</v>
      </c>
      <c r="Z65" s="1">
        <f t="shared" ca="1" si="38"/>
        <v>0.5</v>
      </c>
      <c r="AA65" s="1">
        <f t="shared" ca="1" si="39"/>
        <v>0.5</v>
      </c>
      <c r="AB65" s="11">
        <f t="shared" ca="1" si="40"/>
        <v>2</v>
      </c>
      <c r="AC65" s="11">
        <f t="shared" ca="1" si="41"/>
        <v>2</v>
      </c>
      <c r="AD65" s="11">
        <f t="shared" ca="1" si="42"/>
        <v>2</v>
      </c>
      <c r="AE65" s="1">
        <f t="shared" ca="1" si="43"/>
        <v>2</v>
      </c>
      <c r="AF65" s="22">
        <f t="shared" ca="1" si="44"/>
        <v>2</v>
      </c>
    </row>
    <row r="66" spans="1:32">
      <c r="A66" s="1">
        <f t="shared" si="45"/>
        <v>11</v>
      </c>
      <c r="B66" s="1" t="str">
        <f t="shared" si="45"/>
        <v>Wróbel</v>
      </c>
      <c r="C66" s="1" t="str">
        <f t="shared" si="45"/>
        <v>Damian</v>
      </c>
      <c r="D66" s="1">
        <f t="shared" si="45"/>
        <v>1</v>
      </c>
      <c r="E66" s="1">
        <f t="shared" si="45"/>
        <v>1</v>
      </c>
      <c r="F66" s="1">
        <f t="shared" si="45"/>
        <v>2</v>
      </c>
      <c r="G66" s="14">
        <f t="shared" si="45"/>
        <v>2</v>
      </c>
      <c r="H66" s="1"/>
      <c r="I66" s="1"/>
      <c r="J66" s="1"/>
      <c r="K66" s="1"/>
      <c r="L66" s="1"/>
      <c r="M66" s="1"/>
      <c r="N66" s="1"/>
      <c r="O66" s="1"/>
      <c r="P66" s="2"/>
      <c r="Q66" s="2"/>
      <c r="R66" s="1"/>
      <c r="S66" s="1"/>
      <c r="T66" s="1"/>
      <c r="U66" s="13"/>
      <c r="V66" s="1"/>
      <c r="W66" s="1">
        <f t="shared" ca="1" si="35"/>
        <v>0</v>
      </c>
      <c r="X66" s="13">
        <f t="shared" ca="1" si="36"/>
        <v>0</v>
      </c>
      <c r="Y66" s="1">
        <f t="shared" ca="1" si="37"/>
        <v>0.5</v>
      </c>
      <c r="Z66" s="1">
        <f t="shared" ca="1" si="38"/>
        <v>0.5</v>
      </c>
      <c r="AA66" s="1">
        <f t="shared" ca="1" si="39"/>
        <v>0.5</v>
      </c>
      <c r="AB66" s="11">
        <f t="shared" ca="1" si="40"/>
        <v>2</v>
      </c>
      <c r="AC66" s="11">
        <f t="shared" ca="1" si="41"/>
        <v>2</v>
      </c>
      <c r="AD66" s="11">
        <f t="shared" ca="1" si="42"/>
        <v>2</v>
      </c>
      <c r="AE66" s="1">
        <f t="shared" ca="1" si="43"/>
        <v>2</v>
      </c>
      <c r="AF66" s="22">
        <f t="shared" ca="1" si="44"/>
        <v>2</v>
      </c>
    </row>
    <row r="67" spans="1:32">
      <c r="A67" s="1">
        <f t="shared" si="45"/>
        <v>0</v>
      </c>
      <c r="B67" s="1">
        <f t="shared" si="45"/>
        <v>0</v>
      </c>
      <c r="C67" s="1">
        <f t="shared" si="45"/>
        <v>0</v>
      </c>
      <c r="D67" s="1">
        <f t="shared" si="45"/>
        <v>0</v>
      </c>
      <c r="E67" s="1">
        <f t="shared" si="45"/>
        <v>0</v>
      </c>
      <c r="F67" s="1">
        <f t="shared" si="45"/>
        <v>0</v>
      </c>
      <c r="G67" s="14">
        <f t="shared" si="45"/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3"/>
      <c r="V67" s="1"/>
      <c r="W67" s="1">
        <f t="shared" ca="1" si="35"/>
        <v>0</v>
      </c>
      <c r="X67" s="13">
        <f t="shared" ca="1" si="36"/>
        <v>0</v>
      </c>
      <c r="Y67" s="1">
        <f t="shared" ca="1" si="37"/>
        <v>0.5</v>
      </c>
      <c r="Z67" s="1">
        <f t="shared" ca="1" si="38"/>
        <v>0.5</v>
      </c>
      <c r="AA67" s="1">
        <f t="shared" ca="1" si="39"/>
        <v>0.5</v>
      </c>
      <c r="AB67" s="11">
        <f t="shared" ca="1" si="40"/>
        <v>2</v>
      </c>
      <c r="AC67" s="11">
        <f t="shared" ca="1" si="41"/>
        <v>2</v>
      </c>
      <c r="AD67" s="11">
        <f t="shared" ca="1" si="42"/>
        <v>2</v>
      </c>
      <c r="AE67" s="1">
        <f t="shared" ca="1" si="43"/>
        <v>2</v>
      </c>
      <c r="AF67" s="22">
        <f t="shared" ca="1" si="44"/>
        <v>2</v>
      </c>
    </row>
    <row r="68" spans="1:32">
      <c r="A68" s="1">
        <f>A15</f>
        <v>0</v>
      </c>
      <c r="B68" s="1">
        <f t="shared" ref="B68:G68" si="46">B15</f>
        <v>0</v>
      </c>
      <c r="C68" s="1">
        <f t="shared" si="46"/>
        <v>0</v>
      </c>
      <c r="D68" s="1">
        <f t="shared" si="46"/>
        <v>0</v>
      </c>
      <c r="E68" s="1">
        <f t="shared" si="46"/>
        <v>0</v>
      </c>
      <c r="F68" s="1">
        <f t="shared" si="46"/>
        <v>0</v>
      </c>
      <c r="G68" s="14">
        <f t="shared" si="46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3"/>
      <c r="V68" s="1"/>
      <c r="W68" s="1">
        <f t="shared" ca="1" si="35"/>
        <v>0</v>
      </c>
      <c r="X68" s="13">
        <f t="shared" ca="1" si="36"/>
        <v>0</v>
      </c>
      <c r="Y68" s="1">
        <f t="shared" ca="1" si="37"/>
        <v>0.5</v>
      </c>
      <c r="Z68" s="1">
        <f t="shared" ca="1" si="38"/>
        <v>0.5</v>
      </c>
      <c r="AA68" s="1">
        <f t="shared" ca="1" si="39"/>
        <v>0.5</v>
      </c>
      <c r="AB68" s="11">
        <f t="shared" ca="1" si="40"/>
        <v>2</v>
      </c>
      <c r="AC68" s="11">
        <f t="shared" ca="1" si="41"/>
        <v>2</v>
      </c>
      <c r="AD68" s="11">
        <f t="shared" ca="1" si="42"/>
        <v>2</v>
      </c>
      <c r="AE68" s="1">
        <f t="shared" ca="1" si="43"/>
        <v>2</v>
      </c>
      <c r="AF68" s="22">
        <f t="shared" ca="1" si="44"/>
        <v>2</v>
      </c>
    </row>
    <row r="69" spans="1:32">
      <c r="A69" s="1">
        <f>A16</f>
        <v>0</v>
      </c>
      <c r="B69" s="1">
        <f t="shared" ref="B69:G69" si="47">B16</f>
        <v>0</v>
      </c>
      <c r="C69" s="1">
        <f t="shared" si="47"/>
        <v>0</v>
      </c>
      <c r="D69" s="1">
        <f t="shared" si="47"/>
        <v>0</v>
      </c>
      <c r="E69" s="1">
        <f t="shared" si="47"/>
        <v>0</v>
      </c>
      <c r="F69" s="1">
        <f t="shared" si="47"/>
        <v>0</v>
      </c>
      <c r="G69" s="14">
        <f t="shared" si="47"/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3"/>
      <c r="V69" s="1"/>
      <c r="W69" s="1">
        <f t="shared" ca="1" si="35"/>
        <v>0</v>
      </c>
      <c r="X69" s="13">
        <f t="shared" ca="1" si="36"/>
        <v>0</v>
      </c>
      <c r="Y69" s="1">
        <f t="shared" ca="1" si="37"/>
        <v>0.5</v>
      </c>
      <c r="Z69" s="1">
        <f t="shared" ca="1" si="38"/>
        <v>0.5</v>
      </c>
      <c r="AA69" s="1">
        <f t="shared" ca="1" si="39"/>
        <v>0.5</v>
      </c>
      <c r="AB69" s="11">
        <f t="shared" ca="1" si="40"/>
        <v>2</v>
      </c>
      <c r="AC69" s="11">
        <f t="shared" ca="1" si="41"/>
        <v>2</v>
      </c>
      <c r="AD69" s="11">
        <f t="shared" ca="1" si="42"/>
        <v>2</v>
      </c>
      <c r="AE69" s="1">
        <f t="shared" ca="1" si="43"/>
        <v>2</v>
      </c>
      <c r="AF69" s="22">
        <f t="shared" ca="1" si="44"/>
        <v>2</v>
      </c>
    </row>
    <row r="70" spans="1:32">
      <c r="A70" s="1">
        <f>A17</f>
        <v>0</v>
      </c>
      <c r="B70" s="1">
        <f t="shared" ref="B70:G70" si="48">B17</f>
        <v>0</v>
      </c>
      <c r="C70" s="1">
        <f t="shared" si="48"/>
        <v>0</v>
      </c>
      <c r="D70" s="1">
        <f t="shared" si="48"/>
        <v>0</v>
      </c>
      <c r="E70" s="1">
        <f t="shared" si="48"/>
        <v>0</v>
      </c>
      <c r="F70" s="1">
        <f t="shared" si="48"/>
        <v>0</v>
      </c>
      <c r="G70" s="14">
        <f t="shared" si="48"/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3"/>
      <c r="V70" s="1"/>
      <c r="W70" s="1">
        <f t="shared" ca="1" si="35"/>
        <v>0</v>
      </c>
      <c r="X70" s="13">
        <f t="shared" ca="1" si="36"/>
        <v>0</v>
      </c>
      <c r="Y70" s="1">
        <f t="shared" ca="1" si="37"/>
        <v>0.5</v>
      </c>
      <c r="Z70" s="1">
        <f t="shared" ca="1" si="38"/>
        <v>0.5</v>
      </c>
      <c r="AA70" s="1">
        <f t="shared" ca="1" si="39"/>
        <v>0.5</v>
      </c>
      <c r="AB70" s="11">
        <f t="shared" ca="1" si="40"/>
        <v>2</v>
      </c>
      <c r="AC70" s="11">
        <f t="shared" ca="1" si="41"/>
        <v>2</v>
      </c>
      <c r="AD70" s="11">
        <f t="shared" ca="1" si="42"/>
        <v>2</v>
      </c>
      <c r="AE70" s="1">
        <f t="shared" ca="1" si="43"/>
        <v>2</v>
      </c>
      <c r="AF70" s="22">
        <f t="shared" ca="1" si="44"/>
        <v>2</v>
      </c>
    </row>
    <row r="71" spans="1:32">
      <c r="A71" s="5"/>
      <c r="B71" s="6"/>
      <c r="C71" s="6"/>
      <c r="D71" s="7"/>
      <c r="E71" s="5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5"/>
      <c r="W71" s="7"/>
      <c r="X71" s="7"/>
      <c r="Y71" s="7"/>
      <c r="Z71" s="8"/>
    </row>
    <row r="72" spans="1:32">
      <c r="A72" s="5"/>
      <c r="B72" s="6"/>
      <c r="C72" s="6"/>
      <c r="D72" s="7"/>
      <c r="E72" s="5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" t="s">
        <v>0</v>
      </c>
      <c r="U72" s="1" t="s">
        <v>1</v>
      </c>
      <c r="V72" s="1" t="s">
        <v>2</v>
      </c>
      <c r="W72" s="1" t="s">
        <v>34</v>
      </c>
      <c r="X72" s="1" t="s">
        <v>52</v>
      </c>
      <c r="Y72" s="1" t="s">
        <v>53</v>
      </c>
      <c r="Z72" s="1" t="s">
        <v>54</v>
      </c>
      <c r="AA72" s="9"/>
    </row>
    <row r="73" spans="1:32">
      <c r="T73" s="1">
        <f t="shared" ref="T73:T84" si="49">A3</f>
        <v>1</v>
      </c>
      <c r="U73" s="3" t="str">
        <f t="shared" ref="U73:U84" si="50">B3</f>
        <v>Czernecki</v>
      </c>
      <c r="V73" s="3" t="str">
        <f t="shared" ref="V73:V84" si="51">C3</f>
        <v>Bartosz</v>
      </c>
      <c r="W73" s="1">
        <v>1</v>
      </c>
      <c r="X73" s="1"/>
      <c r="Y73" s="1"/>
      <c r="Z73" s="1"/>
    </row>
    <row r="74" spans="1:32">
      <c r="T74" s="1">
        <f t="shared" si="49"/>
        <v>2</v>
      </c>
      <c r="U74" s="3" t="str">
        <f t="shared" si="50"/>
        <v>Jaracz</v>
      </c>
      <c r="V74" s="3" t="str">
        <f t="shared" si="51"/>
        <v>Marcin</v>
      </c>
      <c r="W74" s="1">
        <v>1</v>
      </c>
      <c r="X74" s="1"/>
      <c r="Y74" s="1"/>
      <c r="Z74" s="1"/>
    </row>
    <row r="75" spans="1:32">
      <c r="T75" s="1">
        <f t="shared" si="49"/>
        <v>3</v>
      </c>
      <c r="U75" s="3" t="str">
        <f t="shared" si="50"/>
        <v>Łokaj</v>
      </c>
      <c r="V75" s="3" t="str">
        <f t="shared" si="51"/>
        <v>Łukasz</v>
      </c>
      <c r="W75" s="1">
        <v>1</v>
      </c>
      <c r="X75" s="1"/>
      <c r="Y75" s="1"/>
      <c r="Z75" s="1"/>
    </row>
    <row r="76" spans="1:32">
      <c r="T76" s="1">
        <f t="shared" si="49"/>
        <v>4</v>
      </c>
      <c r="U76" s="3" t="str">
        <f t="shared" si="50"/>
        <v>Miazga</v>
      </c>
      <c r="V76" s="3" t="str">
        <f t="shared" si="51"/>
        <v>Michał</v>
      </c>
      <c r="W76" s="1">
        <v>1</v>
      </c>
      <c r="X76" s="2"/>
      <c r="Y76" s="1"/>
      <c r="Z76" s="1"/>
    </row>
    <row r="77" spans="1:32">
      <c r="T77" s="1">
        <f t="shared" si="49"/>
        <v>5</v>
      </c>
      <c r="U77" s="3" t="str">
        <f t="shared" si="50"/>
        <v>Nabożny</v>
      </c>
      <c r="V77" s="3" t="str">
        <f t="shared" si="51"/>
        <v>Paweł</v>
      </c>
      <c r="W77" s="1">
        <v>1</v>
      </c>
      <c r="X77" s="2"/>
      <c r="Y77" s="1"/>
      <c r="Z77" s="1"/>
    </row>
    <row r="78" spans="1:32">
      <c r="T78" s="1">
        <f t="shared" si="49"/>
        <v>6</v>
      </c>
      <c r="U78" s="3" t="str">
        <f t="shared" si="50"/>
        <v>Nowicki</v>
      </c>
      <c r="V78" s="3" t="str">
        <f t="shared" si="51"/>
        <v>Przemysław</v>
      </c>
      <c r="W78" s="1">
        <v>1</v>
      </c>
      <c r="X78" s="2"/>
      <c r="Y78" s="1"/>
      <c r="Z78" s="1"/>
    </row>
    <row r="79" spans="1:32">
      <c r="T79" s="1">
        <f t="shared" si="49"/>
        <v>7</v>
      </c>
      <c r="U79" s="3" t="str">
        <f t="shared" si="50"/>
        <v>Smalara</v>
      </c>
      <c r="V79" s="3" t="str">
        <f t="shared" si="51"/>
        <v>Krzysztof</v>
      </c>
      <c r="W79" s="1">
        <v>1</v>
      </c>
      <c r="X79" s="2"/>
      <c r="Y79" s="1"/>
      <c r="Z79" s="1"/>
    </row>
    <row r="80" spans="1:32">
      <c r="T80" s="1">
        <f t="shared" si="49"/>
        <v>8</v>
      </c>
      <c r="U80" s="3" t="str">
        <f t="shared" si="50"/>
        <v>Stanisławczyk</v>
      </c>
      <c r="V80" s="3" t="str">
        <f t="shared" si="51"/>
        <v>Tomasz</v>
      </c>
      <c r="W80" s="1">
        <v>1</v>
      </c>
      <c r="X80" s="2"/>
      <c r="Y80" s="1"/>
      <c r="Z80" s="1"/>
    </row>
    <row r="81" spans="1:32">
      <c r="T81" s="1">
        <f t="shared" si="49"/>
        <v>9</v>
      </c>
      <c r="U81" s="3" t="str">
        <f t="shared" si="50"/>
        <v>Stępień</v>
      </c>
      <c r="V81" s="3" t="str">
        <f t="shared" si="51"/>
        <v>Igor</v>
      </c>
      <c r="W81" s="1">
        <v>1</v>
      </c>
      <c r="X81" s="2"/>
      <c r="Y81" s="1"/>
      <c r="Z81" s="1"/>
    </row>
    <row r="82" spans="1:32">
      <c r="T82" s="1">
        <f t="shared" si="49"/>
        <v>10</v>
      </c>
      <c r="U82" s="3" t="str">
        <f t="shared" si="50"/>
        <v>Świerk</v>
      </c>
      <c r="V82" s="3" t="str">
        <f t="shared" si="51"/>
        <v>Kacper</v>
      </c>
      <c r="W82" s="1">
        <v>1</v>
      </c>
      <c r="X82" s="2"/>
      <c r="Y82" s="1"/>
      <c r="Z82" s="1"/>
    </row>
    <row r="83" spans="1:32">
      <c r="T83" s="1">
        <f t="shared" si="49"/>
        <v>11</v>
      </c>
      <c r="U83" s="3" t="str">
        <f t="shared" si="50"/>
        <v>Wróbel</v>
      </c>
      <c r="V83" s="3" t="str">
        <f t="shared" si="51"/>
        <v>Damian</v>
      </c>
      <c r="W83" s="1">
        <v>1</v>
      </c>
      <c r="X83" s="2"/>
      <c r="Y83" s="1"/>
      <c r="Z83" s="1"/>
    </row>
    <row r="84" spans="1:32">
      <c r="T84" s="1">
        <f t="shared" si="49"/>
        <v>0</v>
      </c>
      <c r="U84" s="3">
        <f t="shared" si="50"/>
        <v>0</v>
      </c>
      <c r="V84" s="3">
        <f t="shared" si="51"/>
        <v>0</v>
      </c>
      <c r="W84" s="1">
        <v>1</v>
      </c>
      <c r="X84" s="2"/>
      <c r="Y84" s="1"/>
      <c r="Z84" s="1"/>
    </row>
    <row r="85" spans="1:32">
      <c r="T85" s="1">
        <f>A15</f>
        <v>0</v>
      </c>
      <c r="U85" s="3">
        <f t="shared" ref="U85:U86" si="52">B15</f>
        <v>0</v>
      </c>
      <c r="V85" s="3">
        <f t="shared" ref="V85:V86" si="53">C15</f>
        <v>0</v>
      </c>
      <c r="W85" s="1">
        <v>1</v>
      </c>
      <c r="X85" s="2"/>
      <c r="Y85" s="1"/>
      <c r="Z85" s="1"/>
    </row>
    <row r="86" spans="1:32">
      <c r="T86" s="1">
        <f>A16</f>
        <v>0</v>
      </c>
      <c r="U86" s="3">
        <f t="shared" si="52"/>
        <v>0</v>
      </c>
      <c r="V86" s="3">
        <f t="shared" si="53"/>
        <v>0</v>
      </c>
      <c r="W86" s="1">
        <v>1</v>
      </c>
      <c r="X86" s="2"/>
      <c r="Y86" s="1"/>
      <c r="Z86" s="1"/>
    </row>
    <row r="87" spans="1:32">
      <c r="T87" s="1">
        <f>A17</f>
        <v>0</v>
      </c>
      <c r="U87" s="3">
        <f>B17</f>
        <v>0</v>
      </c>
      <c r="V87" s="3">
        <f>C17</f>
        <v>0</v>
      </c>
      <c r="W87" s="1">
        <v>1</v>
      </c>
      <c r="X87" s="2"/>
      <c r="Y87" s="1"/>
      <c r="Z87" s="1"/>
    </row>
    <row r="89" spans="1:32">
      <c r="A89" s="17" t="s">
        <v>57</v>
      </c>
      <c r="W89" t="s">
        <v>28</v>
      </c>
      <c r="X89">
        <v>10</v>
      </c>
      <c r="Y89" t="s">
        <v>29</v>
      </c>
      <c r="Z89">
        <v>0.5</v>
      </c>
      <c r="AA89" t="s">
        <v>35</v>
      </c>
      <c r="AB89">
        <v>0.5</v>
      </c>
    </row>
    <row r="90" spans="1:32">
      <c r="A90" s="1" t="s">
        <v>0</v>
      </c>
      <c r="B90" s="1" t="s">
        <v>1</v>
      </c>
      <c r="C90" s="1" t="s">
        <v>2</v>
      </c>
      <c r="D90" s="1" t="s">
        <v>5</v>
      </c>
      <c r="E90" s="1" t="s">
        <v>6</v>
      </c>
      <c r="F90" s="1" t="s">
        <v>7</v>
      </c>
      <c r="G90" s="14" t="s">
        <v>8</v>
      </c>
      <c r="H90" s="1"/>
      <c r="I90" s="1"/>
      <c r="J90" s="1"/>
      <c r="K90" s="1"/>
      <c r="L90" s="1"/>
      <c r="M90" s="1"/>
      <c r="N90" s="2"/>
      <c r="O90" s="1"/>
      <c r="P90" s="1"/>
      <c r="Q90" s="1"/>
      <c r="R90" s="1"/>
      <c r="S90" s="2"/>
      <c r="T90" s="2"/>
      <c r="U90" s="12"/>
      <c r="V90" s="2"/>
      <c r="W90" s="2" t="s">
        <v>27</v>
      </c>
      <c r="X90" s="12" t="s">
        <v>38</v>
      </c>
      <c r="Y90" s="1" t="s">
        <v>32</v>
      </c>
      <c r="Z90" s="2" t="s">
        <v>26</v>
      </c>
      <c r="AA90" s="1" t="s">
        <v>25</v>
      </c>
      <c r="AB90" s="10" t="s">
        <v>33</v>
      </c>
      <c r="AC90" s="10" t="s">
        <v>36</v>
      </c>
      <c r="AD90" s="10" t="s">
        <v>37</v>
      </c>
      <c r="AE90" s="10" t="s">
        <v>25</v>
      </c>
      <c r="AF90" s="21" t="s">
        <v>58</v>
      </c>
    </row>
    <row r="91" spans="1:32">
      <c r="A91" s="1">
        <f t="shared" ref="A91:G91" si="54">A3</f>
        <v>1</v>
      </c>
      <c r="B91" s="1" t="str">
        <f t="shared" si="54"/>
        <v>Czernecki</v>
      </c>
      <c r="C91" s="1" t="str">
        <f t="shared" si="54"/>
        <v>Bartosz</v>
      </c>
      <c r="D91" s="1">
        <f t="shared" si="54"/>
        <v>1</v>
      </c>
      <c r="E91" s="1">
        <f t="shared" si="54"/>
        <v>1</v>
      </c>
      <c r="F91" s="1">
        <f t="shared" si="54"/>
        <v>2</v>
      </c>
      <c r="G91" s="14" t="str">
        <f t="shared" si="54"/>
        <v>E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3"/>
      <c r="V91" s="1"/>
      <c r="W91" s="1">
        <f t="shared" ref="W91:W105" ca="1" si="55">OFFSET(W108,0,W108)</f>
        <v>0</v>
      </c>
      <c r="X91" s="13">
        <f t="shared" ref="X91:X105" ca="1" si="56">5*W91/$X$54</f>
        <v>0</v>
      </c>
      <c r="Y91" s="1">
        <f t="shared" ref="Y91:Y105" ca="1" si="57">X91+$Z$54</f>
        <v>0.5</v>
      </c>
      <c r="Z91" s="1">
        <f t="shared" ref="Z91:Z105" ca="1" si="58">Y91*1</f>
        <v>0.5</v>
      </c>
      <c r="AA91" s="1">
        <f t="shared" ref="AA91:AA105" ca="1" si="59">MROUND(Z91,0.5)</f>
        <v>0.5</v>
      </c>
      <c r="AB91" s="11">
        <f t="shared" ref="AB91:AB105" ca="1" si="60">IF(AA91&lt;=2.5,2,AA91)</f>
        <v>2</v>
      </c>
      <c r="AC91" s="11">
        <f t="shared" ref="AC91:AC105" ca="1" si="61">IF(AB91&gt;=5,5,AB91)</f>
        <v>2</v>
      </c>
      <c r="AD91" s="11">
        <f t="shared" ref="AD91:AD105" ca="1" si="62">AC91-$AB$54*(W108-1)</f>
        <v>2</v>
      </c>
      <c r="AE91" s="1">
        <f t="shared" ref="AE91:AE105" ca="1" si="63">IF(AND(AC91&gt;=3,AD91&lt;3),3,AD91)</f>
        <v>2</v>
      </c>
      <c r="AF91" s="22">
        <f t="shared" ref="AF91:AF105" ca="1" si="64">IF(AE91&lt;=2.5,2,AE91)</f>
        <v>2</v>
      </c>
    </row>
    <row r="92" spans="1:32">
      <c r="A92" s="1">
        <f t="shared" ref="A92:G102" si="65">A4</f>
        <v>2</v>
      </c>
      <c r="B92" s="1" t="str">
        <f t="shared" si="65"/>
        <v>Jaracz</v>
      </c>
      <c r="C92" s="1" t="str">
        <f t="shared" si="65"/>
        <v>Marcin</v>
      </c>
      <c r="D92" s="1">
        <f t="shared" si="65"/>
        <v>1</v>
      </c>
      <c r="E92" s="1">
        <f t="shared" si="65"/>
        <v>1</v>
      </c>
      <c r="F92" s="1">
        <f t="shared" si="65"/>
        <v>1</v>
      </c>
      <c r="G92" s="14">
        <f t="shared" si="65"/>
        <v>3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3"/>
      <c r="V92" s="1"/>
      <c r="W92" s="1">
        <f t="shared" ca="1" si="55"/>
        <v>0</v>
      </c>
      <c r="X92" s="13">
        <f t="shared" ca="1" si="56"/>
        <v>0</v>
      </c>
      <c r="Y92" s="1">
        <f t="shared" ca="1" si="57"/>
        <v>0.5</v>
      </c>
      <c r="Z92" s="1">
        <f t="shared" ca="1" si="58"/>
        <v>0.5</v>
      </c>
      <c r="AA92" s="1">
        <f t="shared" ca="1" si="59"/>
        <v>0.5</v>
      </c>
      <c r="AB92" s="11">
        <f t="shared" ca="1" si="60"/>
        <v>2</v>
      </c>
      <c r="AC92" s="11">
        <f t="shared" ca="1" si="61"/>
        <v>2</v>
      </c>
      <c r="AD92" s="11">
        <f t="shared" ca="1" si="62"/>
        <v>2</v>
      </c>
      <c r="AE92" s="1">
        <f t="shared" ca="1" si="63"/>
        <v>2</v>
      </c>
      <c r="AF92" s="22">
        <f t="shared" ca="1" si="64"/>
        <v>2</v>
      </c>
    </row>
    <row r="93" spans="1:32">
      <c r="A93" s="1">
        <f t="shared" si="65"/>
        <v>3</v>
      </c>
      <c r="B93" s="1" t="str">
        <f t="shared" si="65"/>
        <v>Łokaj</v>
      </c>
      <c r="C93" s="1" t="str">
        <f t="shared" si="65"/>
        <v>Łukasz</v>
      </c>
      <c r="D93" s="1">
        <f t="shared" si="65"/>
        <v>1</v>
      </c>
      <c r="E93" s="1">
        <f t="shared" si="65"/>
        <v>1</v>
      </c>
      <c r="F93" s="1">
        <f t="shared" si="65"/>
        <v>2</v>
      </c>
      <c r="G93" s="14">
        <f t="shared" si="65"/>
        <v>3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3"/>
      <c r="V93" s="1"/>
      <c r="W93" s="1">
        <f t="shared" ca="1" si="55"/>
        <v>0</v>
      </c>
      <c r="X93" s="13">
        <f t="shared" ca="1" si="56"/>
        <v>0</v>
      </c>
      <c r="Y93" s="1">
        <f t="shared" ca="1" si="57"/>
        <v>0.5</v>
      </c>
      <c r="Z93" s="1">
        <f t="shared" ca="1" si="58"/>
        <v>0.5</v>
      </c>
      <c r="AA93" s="1">
        <f t="shared" ca="1" si="59"/>
        <v>0.5</v>
      </c>
      <c r="AB93" s="11">
        <f t="shared" ca="1" si="60"/>
        <v>2</v>
      </c>
      <c r="AC93" s="11">
        <f t="shared" ca="1" si="61"/>
        <v>2</v>
      </c>
      <c r="AD93" s="11">
        <f t="shared" ca="1" si="62"/>
        <v>2</v>
      </c>
      <c r="AE93" s="1">
        <f t="shared" ca="1" si="63"/>
        <v>2</v>
      </c>
      <c r="AF93" s="22">
        <f t="shared" ca="1" si="64"/>
        <v>2</v>
      </c>
    </row>
    <row r="94" spans="1:32">
      <c r="A94" s="1">
        <f t="shared" si="65"/>
        <v>4</v>
      </c>
      <c r="B94" s="1" t="str">
        <f t="shared" si="65"/>
        <v>Miazga</v>
      </c>
      <c r="C94" s="1" t="str">
        <f t="shared" si="65"/>
        <v>Michał</v>
      </c>
      <c r="D94" s="1">
        <f t="shared" si="65"/>
        <v>1</v>
      </c>
      <c r="E94" s="1">
        <f t="shared" si="65"/>
        <v>1</v>
      </c>
      <c r="F94" s="1">
        <f t="shared" si="65"/>
        <v>2</v>
      </c>
      <c r="G94" s="14" t="str">
        <f t="shared" si="65"/>
        <v>E</v>
      </c>
      <c r="H94" s="1"/>
      <c r="I94" s="1"/>
      <c r="J94" s="1"/>
      <c r="K94" s="1"/>
      <c r="L94" s="1"/>
      <c r="M94" s="1"/>
      <c r="N94" s="1"/>
      <c r="O94" s="1"/>
      <c r="P94" s="1"/>
      <c r="Q94" s="2"/>
      <c r="R94" s="1"/>
      <c r="S94" s="1"/>
      <c r="T94" s="1"/>
      <c r="U94" s="13"/>
      <c r="V94" s="1"/>
      <c r="W94" s="1">
        <f t="shared" ca="1" si="55"/>
        <v>0</v>
      </c>
      <c r="X94" s="13">
        <f t="shared" ca="1" si="56"/>
        <v>0</v>
      </c>
      <c r="Y94" s="1">
        <f t="shared" ca="1" si="57"/>
        <v>0.5</v>
      </c>
      <c r="Z94" s="1">
        <f t="shared" ca="1" si="58"/>
        <v>0.5</v>
      </c>
      <c r="AA94" s="1">
        <f t="shared" ca="1" si="59"/>
        <v>0.5</v>
      </c>
      <c r="AB94" s="11">
        <f t="shared" ca="1" si="60"/>
        <v>2</v>
      </c>
      <c r="AC94" s="11">
        <f t="shared" ca="1" si="61"/>
        <v>2</v>
      </c>
      <c r="AD94" s="11">
        <f t="shared" ca="1" si="62"/>
        <v>2</v>
      </c>
      <c r="AE94" s="1">
        <f t="shared" ca="1" si="63"/>
        <v>2</v>
      </c>
      <c r="AF94" s="22">
        <f t="shared" ca="1" si="64"/>
        <v>2</v>
      </c>
    </row>
    <row r="95" spans="1:32">
      <c r="A95" s="1">
        <f t="shared" si="65"/>
        <v>5</v>
      </c>
      <c r="B95" s="1" t="str">
        <f t="shared" si="65"/>
        <v>Nabożny</v>
      </c>
      <c r="C95" s="1" t="str">
        <f t="shared" si="65"/>
        <v>Paweł</v>
      </c>
      <c r="D95" s="1">
        <f t="shared" si="65"/>
        <v>1</v>
      </c>
      <c r="E95" s="1">
        <f t="shared" si="65"/>
        <v>1</v>
      </c>
      <c r="F95" s="1">
        <f t="shared" si="65"/>
        <v>2</v>
      </c>
      <c r="G95" s="14">
        <f t="shared" si="65"/>
        <v>1</v>
      </c>
      <c r="H95" s="1"/>
      <c r="I95" s="1"/>
      <c r="J95" s="1"/>
      <c r="K95" s="1"/>
      <c r="L95" s="1"/>
      <c r="M95" s="1"/>
      <c r="N95" s="1"/>
      <c r="O95" s="1"/>
      <c r="P95" s="2"/>
      <c r="Q95" s="1"/>
      <c r="R95" s="1"/>
      <c r="S95" s="1"/>
      <c r="T95" s="1"/>
      <c r="U95" s="13"/>
      <c r="V95" s="1"/>
      <c r="W95" s="1">
        <f t="shared" ca="1" si="55"/>
        <v>0</v>
      </c>
      <c r="X95" s="13">
        <f t="shared" ca="1" si="56"/>
        <v>0</v>
      </c>
      <c r="Y95" s="1">
        <f t="shared" ca="1" si="57"/>
        <v>0.5</v>
      </c>
      <c r="Z95" s="1">
        <f t="shared" ca="1" si="58"/>
        <v>0.5</v>
      </c>
      <c r="AA95" s="1">
        <f t="shared" ca="1" si="59"/>
        <v>0.5</v>
      </c>
      <c r="AB95" s="11">
        <f t="shared" ca="1" si="60"/>
        <v>2</v>
      </c>
      <c r="AC95" s="11">
        <f t="shared" ca="1" si="61"/>
        <v>2</v>
      </c>
      <c r="AD95" s="11">
        <f t="shared" ca="1" si="62"/>
        <v>2</v>
      </c>
      <c r="AE95" s="1">
        <f t="shared" ca="1" si="63"/>
        <v>2</v>
      </c>
      <c r="AF95" s="22">
        <f t="shared" ca="1" si="64"/>
        <v>2</v>
      </c>
    </row>
    <row r="96" spans="1:32">
      <c r="A96" s="1">
        <f t="shared" si="65"/>
        <v>6</v>
      </c>
      <c r="B96" s="1" t="str">
        <f t="shared" si="65"/>
        <v>Nowicki</v>
      </c>
      <c r="C96" s="1" t="str">
        <f t="shared" si="65"/>
        <v>Przemysław</v>
      </c>
      <c r="D96" s="1">
        <f t="shared" si="65"/>
        <v>1</v>
      </c>
      <c r="E96" s="1">
        <f t="shared" si="65"/>
        <v>1</v>
      </c>
      <c r="F96" s="1">
        <f t="shared" si="65"/>
        <v>2</v>
      </c>
      <c r="G96" s="14">
        <f t="shared" si="65"/>
        <v>3</v>
      </c>
      <c r="H96" s="1"/>
      <c r="I96" s="1"/>
      <c r="J96" s="1"/>
      <c r="K96" s="1"/>
      <c r="L96" s="1"/>
      <c r="M96" s="1"/>
      <c r="N96" s="1"/>
      <c r="O96" s="1"/>
      <c r="P96" s="1"/>
      <c r="Q96" s="2"/>
      <c r="R96" s="1"/>
      <c r="S96" s="1"/>
      <c r="T96" s="1"/>
      <c r="U96" s="13"/>
      <c r="V96" s="1"/>
      <c r="W96" s="1">
        <f t="shared" ca="1" si="55"/>
        <v>0</v>
      </c>
      <c r="X96" s="13">
        <f t="shared" ca="1" si="56"/>
        <v>0</v>
      </c>
      <c r="Y96" s="1">
        <f t="shared" ca="1" si="57"/>
        <v>0.5</v>
      </c>
      <c r="Z96" s="1">
        <f t="shared" ca="1" si="58"/>
        <v>0.5</v>
      </c>
      <c r="AA96" s="1">
        <f t="shared" ca="1" si="59"/>
        <v>0.5</v>
      </c>
      <c r="AB96" s="11">
        <f t="shared" ca="1" si="60"/>
        <v>2</v>
      </c>
      <c r="AC96" s="11">
        <f t="shared" ca="1" si="61"/>
        <v>2</v>
      </c>
      <c r="AD96" s="11">
        <f t="shared" ca="1" si="62"/>
        <v>2</v>
      </c>
      <c r="AE96" s="1">
        <f t="shared" ca="1" si="63"/>
        <v>2</v>
      </c>
      <c r="AF96" s="22">
        <f t="shared" ca="1" si="64"/>
        <v>2</v>
      </c>
    </row>
    <row r="97" spans="1:32">
      <c r="A97" s="1">
        <f t="shared" si="65"/>
        <v>7</v>
      </c>
      <c r="B97" s="1" t="str">
        <f t="shared" si="65"/>
        <v>Smalara</v>
      </c>
      <c r="C97" s="1" t="str">
        <f t="shared" si="65"/>
        <v>Krzysztof</v>
      </c>
      <c r="D97" s="1">
        <f t="shared" si="65"/>
        <v>1</v>
      </c>
      <c r="E97" s="1">
        <f t="shared" si="65"/>
        <v>1</v>
      </c>
      <c r="F97" s="1">
        <f t="shared" si="65"/>
        <v>2</v>
      </c>
      <c r="G97" s="14">
        <f t="shared" si="65"/>
        <v>1</v>
      </c>
      <c r="H97" s="1"/>
      <c r="I97" s="1"/>
      <c r="J97" s="1"/>
      <c r="K97" s="1"/>
      <c r="L97" s="1"/>
      <c r="M97" s="1"/>
      <c r="N97" s="1"/>
      <c r="O97" s="1"/>
      <c r="P97" s="2"/>
      <c r="Q97" s="1"/>
      <c r="R97" s="1"/>
      <c r="S97" s="1"/>
      <c r="T97" s="1"/>
      <c r="U97" s="13"/>
      <c r="V97" s="1"/>
      <c r="W97" s="1">
        <f t="shared" ca="1" si="55"/>
        <v>0</v>
      </c>
      <c r="X97" s="13">
        <f t="shared" ca="1" si="56"/>
        <v>0</v>
      </c>
      <c r="Y97" s="1">
        <f t="shared" ca="1" si="57"/>
        <v>0.5</v>
      </c>
      <c r="Z97" s="1">
        <f t="shared" ca="1" si="58"/>
        <v>0.5</v>
      </c>
      <c r="AA97" s="1">
        <f t="shared" ca="1" si="59"/>
        <v>0.5</v>
      </c>
      <c r="AB97" s="11">
        <f t="shared" ca="1" si="60"/>
        <v>2</v>
      </c>
      <c r="AC97" s="11">
        <f t="shared" ca="1" si="61"/>
        <v>2</v>
      </c>
      <c r="AD97" s="11">
        <f t="shared" ca="1" si="62"/>
        <v>2</v>
      </c>
      <c r="AE97" s="1">
        <f t="shared" ca="1" si="63"/>
        <v>2</v>
      </c>
      <c r="AF97" s="22">
        <f t="shared" ca="1" si="64"/>
        <v>2</v>
      </c>
    </row>
    <row r="98" spans="1:32">
      <c r="A98" s="1">
        <f t="shared" si="65"/>
        <v>8</v>
      </c>
      <c r="B98" s="1" t="str">
        <f t="shared" si="65"/>
        <v>Stanisławczyk</v>
      </c>
      <c r="C98" s="1" t="str">
        <f t="shared" si="65"/>
        <v>Tomasz</v>
      </c>
      <c r="D98" s="1">
        <f t="shared" si="65"/>
        <v>1</v>
      </c>
      <c r="E98" s="1">
        <f t="shared" si="65"/>
        <v>1</v>
      </c>
      <c r="F98" s="1">
        <f t="shared" si="65"/>
        <v>2</v>
      </c>
      <c r="G98" s="14">
        <f t="shared" si="65"/>
        <v>3</v>
      </c>
      <c r="H98" s="1"/>
      <c r="I98" s="1"/>
      <c r="J98" s="1"/>
      <c r="K98" s="1"/>
      <c r="L98" s="1"/>
      <c r="M98" s="1"/>
      <c r="N98" s="1"/>
      <c r="O98" s="1"/>
      <c r="P98" s="1"/>
      <c r="Q98" s="2"/>
      <c r="R98" s="1"/>
      <c r="S98" s="1"/>
      <c r="T98" s="1"/>
      <c r="U98" s="13"/>
      <c r="V98" s="1"/>
      <c r="W98" s="1">
        <f t="shared" ca="1" si="55"/>
        <v>0</v>
      </c>
      <c r="X98" s="13">
        <f t="shared" ca="1" si="56"/>
        <v>0</v>
      </c>
      <c r="Y98" s="1">
        <f t="shared" ca="1" si="57"/>
        <v>0.5</v>
      </c>
      <c r="Z98" s="1">
        <f t="shared" ca="1" si="58"/>
        <v>0.5</v>
      </c>
      <c r="AA98" s="1">
        <f t="shared" ca="1" si="59"/>
        <v>0.5</v>
      </c>
      <c r="AB98" s="11">
        <f t="shared" ca="1" si="60"/>
        <v>2</v>
      </c>
      <c r="AC98" s="11">
        <f t="shared" ca="1" si="61"/>
        <v>2</v>
      </c>
      <c r="AD98" s="11">
        <f t="shared" ca="1" si="62"/>
        <v>2</v>
      </c>
      <c r="AE98" s="1">
        <f t="shared" ca="1" si="63"/>
        <v>2</v>
      </c>
      <c r="AF98" s="22">
        <f t="shared" ca="1" si="64"/>
        <v>2</v>
      </c>
    </row>
    <row r="99" spans="1:32">
      <c r="A99" s="1">
        <f t="shared" si="65"/>
        <v>9</v>
      </c>
      <c r="B99" s="1" t="str">
        <f t="shared" si="65"/>
        <v>Stępień</v>
      </c>
      <c r="C99" s="1" t="str">
        <f t="shared" si="65"/>
        <v>Igor</v>
      </c>
      <c r="D99" s="1">
        <f t="shared" si="65"/>
        <v>1</v>
      </c>
      <c r="E99" s="1">
        <f t="shared" si="65"/>
        <v>1</v>
      </c>
      <c r="F99" s="1">
        <f t="shared" si="65"/>
        <v>2</v>
      </c>
      <c r="G99" s="14">
        <f t="shared" si="65"/>
        <v>1</v>
      </c>
      <c r="H99" s="1"/>
      <c r="I99" s="1"/>
      <c r="J99" s="1"/>
      <c r="K99" s="1"/>
      <c r="L99" s="1"/>
      <c r="M99" s="1"/>
      <c r="N99" s="1"/>
      <c r="O99" s="1"/>
      <c r="P99" s="2"/>
      <c r="Q99" s="2"/>
      <c r="R99" s="1"/>
      <c r="S99" s="1"/>
      <c r="T99" s="1"/>
      <c r="U99" s="13"/>
      <c r="V99" s="1"/>
      <c r="W99" s="1">
        <f t="shared" ca="1" si="55"/>
        <v>0</v>
      </c>
      <c r="X99" s="13">
        <f t="shared" ca="1" si="56"/>
        <v>0</v>
      </c>
      <c r="Y99" s="1">
        <f t="shared" ca="1" si="57"/>
        <v>0.5</v>
      </c>
      <c r="Z99" s="1">
        <f t="shared" ca="1" si="58"/>
        <v>0.5</v>
      </c>
      <c r="AA99" s="1">
        <f t="shared" ca="1" si="59"/>
        <v>0.5</v>
      </c>
      <c r="AB99" s="11">
        <f t="shared" ca="1" si="60"/>
        <v>2</v>
      </c>
      <c r="AC99" s="11">
        <f t="shared" ca="1" si="61"/>
        <v>2</v>
      </c>
      <c r="AD99" s="11">
        <f t="shared" ca="1" si="62"/>
        <v>2</v>
      </c>
      <c r="AE99" s="1">
        <f t="shared" ca="1" si="63"/>
        <v>2</v>
      </c>
      <c r="AF99" s="22">
        <f t="shared" ca="1" si="64"/>
        <v>2</v>
      </c>
    </row>
    <row r="100" spans="1:32">
      <c r="A100" s="1">
        <f t="shared" si="65"/>
        <v>10</v>
      </c>
      <c r="B100" s="1" t="str">
        <f t="shared" si="65"/>
        <v>Świerk</v>
      </c>
      <c r="C100" s="1" t="str">
        <f t="shared" si="65"/>
        <v>Kacper</v>
      </c>
      <c r="D100" s="1">
        <f t="shared" si="65"/>
        <v>1</v>
      </c>
      <c r="E100" s="1">
        <f t="shared" si="65"/>
        <v>1</v>
      </c>
      <c r="F100" s="1">
        <f t="shared" si="65"/>
        <v>2</v>
      </c>
      <c r="G100" s="14">
        <f t="shared" si="65"/>
        <v>2</v>
      </c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1"/>
      <c r="S100" s="1"/>
      <c r="T100" s="1"/>
      <c r="U100" s="13"/>
      <c r="V100" s="1"/>
      <c r="W100" s="1">
        <f t="shared" ca="1" si="55"/>
        <v>0</v>
      </c>
      <c r="X100" s="13">
        <f t="shared" ca="1" si="56"/>
        <v>0</v>
      </c>
      <c r="Y100" s="1">
        <f t="shared" ca="1" si="57"/>
        <v>0.5</v>
      </c>
      <c r="Z100" s="1">
        <f t="shared" ca="1" si="58"/>
        <v>0.5</v>
      </c>
      <c r="AA100" s="1">
        <f t="shared" ca="1" si="59"/>
        <v>0.5</v>
      </c>
      <c r="AB100" s="11">
        <f t="shared" ca="1" si="60"/>
        <v>2</v>
      </c>
      <c r="AC100" s="11">
        <f t="shared" ca="1" si="61"/>
        <v>2</v>
      </c>
      <c r="AD100" s="11">
        <f t="shared" ca="1" si="62"/>
        <v>2</v>
      </c>
      <c r="AE100" s="1">
        <f t="shared" ca="1" si="63"/>
        <v>2</v>
      </c>
      <c r="AF100" s="22">
        <f t="shared" ca="1" si="64"/>
        <v>2</v>
      </c>
    </row>
    <row r="101" spans="1:32">
      <c r="A101" s="1">
        <f t="shared" si="65"/>
        <v>11</v>
      </c>
      <c r="B101" s="1" t="str">
        <f t="shared" si="65"/>
        <v>Wróbel</v>
      </c>
      <c r="C101" s="1" t="str">
        <f t="shared" si="65"/>
        <v>Damian</v>
      </c>
      <c r="D101" s="1">
        <f t="shared" si="65"/>
        <v>1</v>
      </c>
      <c r="E101" s="1">
        <f t="shared" si="65"/>
        <v>1</v>
      </c>
      <c r="F101" s="1">
        <f t="shared" si="65"/>
        <v>2</v>
      </c>
      <c r="G101" s="14">
        <f t="shared" si="65"/>
        <v>2</v>
      </c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1"/>
      <c r="S101" s="1"/>
      <c r="T101" s="1"/>
      <c r="U101" s="13"/>
      <c r="V101" s="1"/>
      <c r="W101" s="1">
        <f t="shared" ca="1" si="55"/>
        <v>0</v>
      </c>
      <c r="X101" s="13">
        <f t="shared" ca="1" si="56"/>
        <v>0</v>
      </c>
      <c r="Y101" s="1">
        <f t="shared" ca="1" si="57"/>
        <v>0.5</v>
      </c>
      <c r="Z101" s="1">
        <f t="shared" ca="1" si="58"/>
        <v>0.5</v>
      </c>
      <c r="AA101" s="1">
        <f t="shared" ca="1" si="59"/>
        <v>0.5</v>
      </c>
      <c r="AB101" s="11">
        <f t="shared" ca="1" si="60"/>
        <v>2</v>
      </c>
      <c r="AC101" s="11">
        <f t="shared" ca="1" si="61"/>
        <v>2</v>
      </c>
      <c r="AD101" s="11">
        <f t="shared" ca="1" si="62"/>
        <v>2</v>
      </c>
      <c r="AE101" s="1">
        <f t="shared" ca="1" si="63"/>
        <v>2</v>
      </c>
      <c r="AF101" s="22">
        <f t="shared" ca="1" si="64"/>
        <v>2</v>
      </c>
    </row>
    <row r="102" spans="1:32">
      <c r="A102" s="1">
        <f t="shared" si="65"/>
        <v>0</v>
      </c>
      <c r="B102" s="1">
        <f t="shared" si="65"/>
        <v>0</v>
      </c>
      <c r="C102" s="1">
        <f t="shared" si="65"/>
        <v>0</v>
      </c>
      <c r="D102" s="1">
        <f t="shared" si="65"/>
        <v>0</v>
      </c>
      <c r="E102" s="1">
        <f t="shared" si="65"/>
        <v>0</v>
      </c>
      <c r="F102" s="1">
        <f t="shared" si="65"/>
        <v>0</v>
      </c>
      <c r="G102" s="14">
        <f t="shared" si="65"/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3"/>
      <c r="V102" s="1"/>
      <c r="W102" s="1">
        <f t="shared" ca="1" si="55"/>
        <v>0</v>
      </c>
      <c r="X102" s="13">
        <f t="shared" ca="1" si="56"/>
        <v>0</v>
      </c>
      <c r="Y102" s="1">
        <f t="shared" ca="1" si="57"/>
        <v>0.5</v>
      </c>
      <c r="Z102" s="1">
        <f t="shared" ca="1" si="58"/>
        <v>0.5</v>
      </c>
      <c r="AA102" s="1">
        <f t="shared" ca="1" si="59"/>
        <v>0.5</v>
      </c>
      <c r="AB102" s="11">
        <f t="shared" ca="1" si="60"/>
        <v>2</v>
      </c>
      <c r="AC102" s="11">
        <f t="shared" ca="1" si="61"/>
        <v>2</v>
      </c>
      <c r="AD102" s="11">
        <f t="shared" ca="1" si="62"/>
        <v>2</v>
      </c>
      <c r="AE102" s="1">
        <f t="shared" ca="1" si="63"/>
        <v>2</v>
      </c>
      <c r="AF102" s="22">
        <f t="shared" ca="1" si="64"/>
        <v>2</v>
      </c>
    </row>
    <row r="103" spans="1:32">
      <c r="A103" s="1">
        <f>A15</f>
        <v>0</v>
      </c>
      <c r="B103" s="1">
        <f t="shared" ref="B103:G103" si="66">B15</f>
        <v>0</v>
      </c>
      <c r="C103" s="1">
        <f t="shared" si="66"/>
        <v>0</v>
      </c>
      <c r="D103" s="1">
        <f t="shared" si="66"/>
        <v>0</v>
      </c>
      <c r="E103" s="1">
        <f t="shared" si="66"/>
        <v>0</v>
      </c>
      <c r="F103" s="1">
        <f t="shared" si="66"/>
        <v>0</v>
      </c>
      <c r="G103" s="14">
        <f t="shared" si="66"/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3"/>
      <c r="V103" s="1"/>
      <c r="W103" s="1">
        <f t="shared" ca="1" si="55"/>
        <v>0</v>
      </c>
      <c r="X103" s="13">
        <f t="shared" ca="1" si="56"/>
        <v>0</v>
      </c>
      <c r="Y103" s="1">
        <f t="shared" ca="1" si="57"/>
        <v>0.5</v>
      </c>
      <c r="Z103" s="1">
        <f t="shared" ca="1" si="58"/>
        <v>0.5</v>
      </c>
      <c r="AA103" s="1">
        <f t="shared" ca="1" si="59"/>
        <v>0.5</v>
      </c>
      <c r="AB103" s="11">
        <f t="shared" ca="1" si="60"/>
        <v>2</v>
      </c>
      <c r="AC103" s="11">
        <f t="shared" ca="1" si="61"/>
        <v>2</v>
      </c>
      <c r="AD103" s="11">
        <f t="shared" ca="1" si="62"/>
        <v>2</v>
      </c>
      <c r="AE103" s="1">
        <f t="shared" ca="1" si="63"/>
        <v>2</v>
      </c>
      <c r="AF103" s="22">
        <f t="shared" ca="1" si="64"/>
        <v>2</v>
      </c>
    </row>
    <row r="104" spans="1:32">
      <c r="A104" s="1">
        <f>A16</f>
        <v>0</v>
      </c>
      <c r="B104" s="1">
        <f t="shared" ref="B104:G104" si="67">B16</f>
        <v>0</v>
      </c>
      <c r="C104" s="1">
        <f t="shared" si="67"/>
        <v>0</v>
      </c>
      <c r="D104" s="1">
        <f t="shared" si="67"/>
        <v>0</v>
      </c>
      <c r="E104" s="1">
        <f t="shared" si="67"/>
        <v>0</v>
      </c>
      <c r="F104" s="1">
        <f t="shared" si="67"/>
        <v>0</v>
      </c>
      <c r="G104" s="14">
        <f t="shared" si="67"/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3"/>
      <c r="V104" s="1"/>
      <c r="W104" s="1">
        <f t="shared" ca="1" si="55"/>
        <v>0</v>
      </c>
      <c r="X104" s="13">
        <f t="shared" ca="1" si="56"/>
        <v>0</v>
      </c>
      <c r="Y104" s="1">
        <f t="shared" ca="1" si="57"/>
        <v>0.5</v>
      </c>
      <c r="Z104" s="1">
        <f t="shared" ca="1" si="58"/>
        <v>0.5</v>
      </c>
      <c r="AA104" s="1">
        <f t="shared" ca="1" si="59"/>
        <v>0.5</v>
      </c>
      <c r="AB104" s="11">
        <f t="shared" ca="1" si="60"/>
        <v>2</v>
      </c>
      <c r="AC104" s="11">
        <f t="shared" ca="1" si="61"/>
        <v>2</v>
      </c>
      <c r="AD104" s="11">
        <f t="shared" ca="1" si="62"/>
        <v>2</v>
      </c>
      <c r="AE104" s="1">
        <f t="shared" ca="1" si="63"/>
        <v>2</v>
      </c>
      <c r="AF104" s="22">
        <f t="shared" ca="1" si="64"/>
        <v>2</v>
      </c>
    </row>
    <row r="105" spans="1:32">
      <c r="A105" s="1">
        <f>A17</f>
        <v>0</v>
      </c>
      <c r="B105" s="1">
        <f t="shared" ref="B105:G105" si="68">B17</f>
        <v>0</v>
      </c>
      <c r="C105" s="1">
        <f t="shared" si="68"/>
        <v>0</v>
      </c>
      <c r="D105" s="1">
        <f t="shared" si="68"/>
        <v>0</v>
      </c>
      <c r="E105" s="1">
        <f t="shared" si="68"/>
        <v>0</v>
      </c>
      <c r="F105" s="1">
        <f t="shared" si="68"/>
        <v>0</v>
      </c>
      <c r="G105" s="14">
        <f t="shared" si="68"/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3"/>
      <c r="V105" s="1"/>
      <c r="W105" s="1">
        <f t="shared" ca="1" si="55"/>
        <v>0</v>
      </c>
      <c r="X105" s="13">
        <f t="shared" ca="1" si="56"/>
        <v>0</v>
      </c>
      <c r="Y105" s="1">
        <f t="shared" ca="1" si="57"/>
        <v>0.5</v>
      </c>
      <c r="Z105" s="1">
        <f t="shared" ca="1" si="58"/>
        <v>0.5</v>
      </c>
      <c r="AA105" s="1">
        <f t="shared" ca="1" si="59"/>
        <v>0.5</v>
      </c>
      <c r="AB105" s="11">
        <f t="shared" ca="1" si="60"/>
        <v>2</v>
      </c>
      <c r="AC105" s="11">
        <f t="shared" ca="1" si="61"/>
        <v>2</v>
      </c>
      <c r="AD105" s="11">
        <f t="shared" ca="1" si="62"/>
        <v>2</v>
      </c>
      <c r="AE105" s="1">
        <f t="shared" ca="1" si="63"/>
        <v>2</v>
      </c>
      <c r="AF105" s="22">
        <f t="shared" ca="1" si="64"/>
        <v>2</v>
      </c>
    </row>
    <row r="106" spans="1:32">
      <c r="A106" s="5"/>
      <c r="B106" s="6"/>
      <c r="C106" s="6"/>
      <c r="D106" s="7"/>
      <c r="E106" s="5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5"/>
      <c r="W106" s="7"/>
      <c r="X106" s="7"/>
      <c r="Y106" s="7"/>
      <c r="Z106" s="8"/>
    </row>
    <row r="107" spans="1:32">
      <c r="A107" s="5"/>
      <c r="B107" s="6"/>
      <c r="C107" s="6"/>
      <c r="D107" s="7"/>
      <c r="E107" s="5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" t="s">
        <v>0</v>
      </c>
      <c r="U107" s="1" t="s">
        <v>1</v>
      </c>
      <c r="V107" s="1" t="s">
        <v>2</v>
      </c>
      <c r="W107" s="1" t="s">
        <v>34</v>
      </c>
      <c r="X107" s="1" t="s">
        <v>52</v>
      </c>
      <c r="Y107" s="1" t="s">
        <v>53</v>
      </c>
      <c r="Z107" s="1" t="s">
        <v>54</v>
      </c>
      <c r="AA107" s="9"/>
    </row>
    <row r="108" spans="1:32">
      <c r="T108" s="1">
        <f t="shared" ref="T108:T119" si="69">A3</f>
        <v>1</v>
      </c>
      <c r="U108" s="3" t="str">
        <f t="shared" ref="U108:U119" si="70">B3</f>
        <v>Czernecki</v>
      </c>
      <c r="V108" s="3" t="str">
        <f t="shared" ref="V108:V119" si="71">C3</f>
        <v>Bartosz</v>
      </c>
      <c r="W108" s="1">
        <v>1</v>
      </c>
      <c r="X108" s="1"/>
      <c r="Y108" s="1"/>
      <c r="Z108" s="1"/>
    </row>
    <row r="109" spans="1:32">
      <c r="T109" s="1">
        <f t="shared" si="69"/>
        <v>2</v>
      </c>
      <c r="U109" s="3" t="str">
        <f t="shared" si="70"/>
        <v>Jaracz</v>
      </c>
      <c r="V109" s="3" t="str">
        <f t="shared" si="71"/>
        <v>Marcin</v>
      </c>
      <c r="W109" s="1">
        <v>1</v>
      </c>
      <c r="X109" s="1"/>
      <c r="Y109" s="1"/>
      <c r="Z109" s="1"/>
    </row>
    <row r="110" spans="1:32">
      <c r="T110" s="1">
        <f t="shared" si="69"/>
        <v>3</v>
      </c>
      <c r="U110" s="3" t="str">
        <f t="shared" si="70"/>
        <v>Łokaj</v>
      </c>
      <c r="V110" s="3" t="str">
        <f t="shared" si="71"/>
        <v>Łukasz</v>
      </c>
      <c r="W110" s="1">
        <v>1</v>
      </c>
      <c r="X110" s="1"/>
      <c r="Y110" s="1"/>
      <c r="Z110" s="1"/>
    </row>
    <row r="111" spans="1:32">
      <c r="T111" s="1">
        <f t="shared" si="69"/>
        <v>4</v>
      </c>
      <c r="U111" s="3" t="str">
        <f t="shared" si="70"/>
        <v>Miazga</v>
      </c>
      <c r="V111" s="3" t="str">
        <f t="shared" si="71"/>
        <v>Michał</v>
      </c>
      <c r="W111" s="1">
        <v>1</v>
      </c>
      <c r="X111" s="2"/>
      <c r="Y111" s="1"/>
      <c r="Z111" s="1"/>
    </row>
    <row r="112" spans="1:32">
      <c r="T112" s="1">
        <f t="shared" si="69"/>
        <v>5</v>
      </c>
      <c r="U112" s="3" t="str">
        <f t="shared" si="70"/>
        <v>Nabożny</v>
      </c>
      <c r="V112" s="3" t="str">
        <f t="shared" si="71"/>
        <v>Paweł</v>
      </c>
      <c r="W112" s="1">
        <v>1</v>
      </c>
      <c r="X112" s="2"/>
      <c r="Y112" s="1"/>
      <c r="Z112" s="1"/>
    </row>
    <row r="113" spans="1:26">
      <c r="T113" s="1">
        <f t="shared" si="69"/>
        <v>6</v>
      </c>
      <c r="U113" s="3" t="str">
        <f t="shared" si="70"/>
        <v>Nowicki</v>
      </c>
      <c r="V113" s="3" t="str">
        <f t="shared" si="71"/>
        <v>Przemysław</v>
      </c>
      <c r="W113" s="1">
        <v>1</v>
      </c>
      <c r="X113" s="2"/>
      <c r="Y113" s="1"/>
      <c r="Z113" s="1"/>
    </row>
    <row r="114" spans="1:26">
      <c r="T114" s="1">
        <f t="shared" si="69"/>
        <v>7</v>
      </c>
      <c r="U114" s="3" t="str">
        <f t="shared" si="70"/>
        <v>Smalara</v>
      </c>
      <c r="V114" s="3" t="str">
        <f t="shared" si="71"/>
        <v>Krzysztof</v>
      </c>
      <c r="W114" s="1">
        <v>1</v>
      </c>
      <c r="X114" s="2"/>
      <c r="Y114" s="1"/>
      <c r="Z114" s="1"/>
    </row>
    <row r="115" spans="1:26">
      <c r="T115" s="1">
        <f t="shared" si="69"/>
        <v>8</v>
      </c>
      <c r="U115" s="3" t="str">
        <f t="shared" si="70"/>
        <v>Stanisławczyk</v>
      </c>
      <c r="V115" s="3" t="str">
        <f t="shared" si="71"/>
        <v>Tomasz</v>
      </c>
      <c r="W115" s="1">
        <v>1</v>
      </c>
      <c r="X115" s="2"/>
      <c r="Y115" s="1"/>
      <c r="Z115" s="1"/>
    </row>
    <row r="116" spans="1:26">
      <c r="T116" s="1">
        <f t="shared" si="69"/>
        <v>9</v>
      </c>
      <c r="U116" s="3" t="str">
        <f t="shared" si="70"/>
        <v>Stępień</v>
      </c>
      <c r="V116" s="3" t="str">
        <f t="shared" si="71"/>
        <v>Igor</v>
      </c>
      <c r="W116" s="1">
        <v>1</v>
      </c>
      <c r="X116" s="2"/>
      <c r="Y116" s="1"/>
      <c r="Z116" s="1"/>
    </row>
    <row r="117" spans="1:26">
      <c r="T117" s="1">
        <f t="shared" si="69"/>
        <v>10</v>
      </c>
      <c r="U117" s="3" t="str">
        <f t="shared" si="70"/>
        <v>Świerk</v>
      </c>
      <c r="V117" s="3" t="str">
        <f t="shared" si="71"/>
        <v>Kacper</v>
      </c>
      <c r="W117" s="1">
        <v>1</v>
      </c>
      <c r="X117" s="2"/>
      <c r="Y117" s="1"/>
      <c r="Z117" s="1"/>
    </row>
    <row r="118" spans="1:26">
      <c r="T118" s="1">
        <f t="shared" si="69"/>
        <v>11</v>
      </c>
      <c r="U118" s="3" t="str">
        <f t="shared" si="70"/>
        <v>Wróbel</v>
      </c>
      <c r="V118" s="3" t="str">
        <f t="shared" si="71"/>
        <v>Damian</v>
      </c>
      <c r="W118" s="1">
        <v>1</v>
      </c>
      <c r="X118" s="2"/>
      <c r="Y118" s="1"/>
      <c r="Z118" s="1"/>
    </row>
    <row r="119" spans="1:26">
      <c r="T119" s="1">
        <f t="shared" si="69"/>
        <v>0</v>
      </c>
      <c r="U119" s="3">
        <f t="shared" si="70"/>
        <v>0</v>
      </c>
      <c r="V119" s="3">
        <f t="shared" si="71"/>
        <v>0</v>
      </c>
      <c r="W119" s="1">
        <v>1</v>
      </c>
      <c r="X119" s="2"/>
      <c r="Y119" s="1"/>
      <c r="Z119" s="1"/>
    </row>
    <row r="120" spans="1:26">
      <c r="T120" s="1">
        <f>A15</f>
        <v>0</v>
      </c>
      <c r="U120" s="3">
        <f t="shared" ref="U120:U121" si="72">B15</f>
        <v>0</v>
      </c>
      <c r="V120" s="3">
        <f t="shared" ref="V120:V121" si="73">C15</f>
        <v>0</v>
      </c>
      <c r="W120" s="1">
        <v>1</v>
      </c>
      <c r="X120" s="2"/>
      <c r="Y120" s="1"/>
      <c r="Z120" s="1"/>
    </row>
    <row r="121" spans="1:26">
      <c r="T121" s="1">
        <f>A16</f>
        <v>0</v>
      </c>
      <c r="U121" s="3">
        <f t="shared" si="72"/>
        <v>0</v>
      </c>
      <c r="V121" s="3">
        <f t="shared" si="73"/>
        <v>0</v>
      </c>
      <c r="W121" s="1">
        <v>1</v>
      </c>
      <c r="X121" s="2"/>
      <c r="Y121" s="1"/>
      <c r="Z121" s="1"/>
    </row>
    <row r="122" spans="1:26">
      <c r="T122" s="1">
        <f>A17</f>
        <v>0</v>
      </c>
      <c r="U122" s="3">
        <f>B17</f>
        <v>0</v>
      </c>
      <c r="V122" s="3">
        <f>C17</f>
        <v>0</v>
      </c>
      <c r="W122" s="1">
        <v>1</v>
      </c>
      <c r="X122" s="2"/>
      <c r="Y122" s="1"/>
      <c r="Z122" s="1"/>
    </row>
    <row r="124" spans="1:26">
      <c r="A124" s="20" t="s">
        <v>59</v>
      </c>
    </row>
    <row r="125" spans="1:26">
      <c r="A125" s="1" t="s">
        <v>0</v>
      </c>
      <c r="B125" s="1" t="s">
        <v>1</v>
      </c>
      <c r="C125" s="1" t="s">
        <v>2</v>
      </c>
      <c r="D125" s="2" t="s">
        <v>63</v>
      </c>
      <c r="E125" s="1" t="s">
        <v>60</v>
      </c>
      <c r="F125" s="1" t="s">
        <v>61</v>
      </c>
      <c r="G125" s="1" t="s">
        <v>62</v>
      </c>
      <c r="H125" s="19" t="s">
        <v>48</v>
      </c>
    </row>
    <row r="126" spans="1:26">
      <c r="A126" s="1">
        <f t="shared" ref="A126:C137" si="74">A3</f>
        <v>1</v>
      </c>
      <c r="B126" s="1" t="str">
        <f t="shared" si="74"/>
        <v>Czernecki</v>
      </c>
      <c r="C126" s="1" t="str">
        <f t="shared" si="74"/>
        <v>Bartosz</v>
      </c>
      <c r="D126" s="1">
        <f ca="1">IF(AND(E126&gt;=4.5,F126&gt;=4.5),1,0)</f>
        <v>0</v>
      </c>
      <c r="E126" s="1">
        <f>Y38</f>
        <v>2</v>
      </c>
      <c r="F126" s="1">
        <f t="shared" ref="F126:F140" ca="1" si="75">AF56</f>
        <v>2</v>
      </c>
      <c r="G126" s="24">
        <f t="shared" ref="G126:G140" ca="1" si="76">IF(D126=0,AF91,MROUND((E126+F126)/2,0.5))</f>
        <v>2</v>
      </c>
      <c r="H126" s="19">
        <f t="shared" ref="H126:H140" ca="1" si="77">IF(AND(E126&gt;=3,F126&gt;=3,G126&gt;=3),MROUND((E126+F126+G126)/3,0.5),2)</f>
        <v>2</v>
      </c>
    </row>
    <row r="127" spans="1:26">
      <c r="A127" s="1">
        <f t="shared" si="74"/>
        <v>2</v>
      </c>
      <c r="B127" s="1" t="str">
        <f t="shared" si="74"/>
        <v>Jaracz</v>
      </c>
      <c r="C127" s="1" t="str">
        <f t="shared" si="74"/>
        <v>Marcin</v>
      </c>
      <c r="D127" s="1">
        <f t="shared" ref="D127:D140" ca="1" si="78">IF(AND(E127&gt;=4.5,F127&gt;=4.5),1,0)</f>
        <v>0</v>
      </c>
      <c r="E127" s="1">
        <f t="shared" ref="E127:E140" ca="1" si="79">Y39</f>
        <v>5</v>
      </c>
      <c r="F127" s="1">
        <f t="shared" ca="1" si="75"/>
        <v>2</v>
      </c>
      <c r="G127" s="24">
        <f t="shared" ca="1" si="76"/>
        <v>2</v>
      </c>
      <c r="H127" s="19">
        <f t="shared" ca="1" si="77"/>
        <v>2</v>
      </c>
    </row>
    <row r="128" spans="1:26">
      <c r="A128" s="1">
        <f t="shared" si="74"/>
        <v>3</v>
      </c>
      <c r="B128" s="1" t="str">
        <f t="shared" si="74"/>
        <v>Łokaj</v>
      </c>
      <c r="C128" s="1" t="str">
        <f t="shared" si="74"/>
        <v>Łukasz</v>
      </c>
      <c r="D128" s="1">
        <f t="shared" ca="1" si="78"/>
        <v>0</v>
      </c>
      <c r="E128" s="1">
        <f t="shared" ca="1" si="79"/>
        <v>5</v>
      </c>
      <c r="F128" s="1">
        <f t="shared" ca="1" si="75"/>
        <v>2</v>
      </c>
      <c r="G128" s="24">
        <f t="shared" ca="1" si="76"/>
        <v>2</v>
      </c>
      <c r="H128" s="19">
        <f t="shared" ca="1" si="77"/>
        <v>2</v>
      </c>
    </row>
    <row r="129" spans="1:8">
      <c r="A129" s="1">
        <f t="shared" si="74"/>
        <v>4</v>
      </c>
      <c r="B129" s="1" t="str">
        <f t="shared" si="74"/>
        <v>Miazga</v>
      </c>
      <c r="C129" s="1" t="str">
        <f t="shared" si="74"/>
        <v>Michał</v>
      </c>
      <c r="D129" s="1">
        <f t="shared" ca="1" si="78"/>
        <v>0</v>
      </c>
      <c r="E129" s="1">
        <f t="shared" si="79"/>
        <v>2</v>
      </c>
      <c r="F129" s="1">
        <f t="shared" ca="1" si="75"/>
        <v>2</v>
      </c>
      <c r="G129" s="24">
        <f t="shared" ca="1" si="76"/>
        <v>2</v>
      </c>
      <c r="H129" s="19">
        <f t="shared" ca="1" si="77"/>
        <v>2</v>
      </c>
    </row>
    <row r="130" spans="1:8">
      <c r="A130" s="1">
        <f t="shared" si="74"/>
        <v>5</v>
      </c>
      <c r="B130" s="1" t="str">
        <f t="shared" si="74"/>
        <v>Nabożny</v>
      </c>
      <c r="C130" s="1" t="str">
        <f t="shared" si="74"/>
        <v>Paweł</v>
      </c>
      <c r="D130" s="1">
        <f t="shared" ca="1" si="78"/>
        <v>0</v>
      </c>
      <c r="E130" s="1">
        <f t="shared" ca="1" si="79"/>
        <v>4.5</v>
      </c>
      <c r="F130" s="1">
        <f t="shared" ca="1" si="75"/>
        <v>2</v>
      </c>
      <c r="G130" s="24">
        <f t="shared" ca="1" si="76"/>
        <v>2</v>
      </c>
      <c r="H130" s="19">
        <f t="shared" ca="1" si="77"/>
        <v>2</v>
      </c>
    </row>
    <row r="131" spans="1:8">
      <c r="A131" s="1">
        <f t="shared" si="74"/>
        <v>6</v>
      </c>
      <c r="B131" s="1" t="str">
        <f t="shared" si="74"/>
        <v>Nowicki</v>
      </c>
      <c r="C131" s="1" t="str">
        <f t="shared" si="74"/>
        <v>Przemysław</v>
      </c>
      <c r="D131" s="1">
        <f t="shared" ca="1" si="78"/>
        <v>0</v>
      </c>
      <c r="E131" s="1">
        <f t="shared" ca="1" si="79"/>
        <v>3.5</v>
      </c>
      <c r="F131" s="1">
        <f t="shared" ca="1" si="75"/>
        <v>2</v>
      </c>
      <c r="G131" s="24">
        <f t="shared" ca="1" si="76"/>
        <v>2</v>
      </c>
      <c r="H131" s="19">
        <f t="shared" ca="1" si="77"/>
        <v>2</v>
      </c>
    </row>
    <row r="132" spans="1:8">
      <c r="A132" s="1">
        <f t="shared" si="74"/>
        <v>7</v>
      </c>
      <c r="B132" s="1" t="str">
        <f t="shared" si="74"/>
        <v>Smalara</v>
      </c>
      <c r="C132" s="1" t="str">
        <f t="shared" si="74"/>
        <v>Krzysztof</v>
      </c>
      <c r="D132" s="1">
        <f t="shared" ca="1" si="78"/>
        <v>0</v>
      </c>
      <c r="E132" s="1">
        <f t="shared" ca="1" si="79"/>
        <v>4</v>
      </c>
      <c r="F132" s="1">
        <f t="shared" ca="1" si="75"/>
        <v>2</v>
      </c>
      <c r="G132" s="24">
        <f t="shared" ca="1" si="76"/>
        <v>2</v>
      </c>
      <c r="H132" s="19">
        <f t="shared" ca="1" si="77"/>
        <v>2</v>
      </c>
    </row>
    <row r="133" spans="1:8">
      <c r="A133" s="1">
        <f t="shared" si="74"/>
        <v>8</v>
      </c>
      <c r="B133" s="1" t="str">
        <f t="shared" si="74"/>
        <v>Stanisławczyk</v>
      </c>
      <c r="C133" s="1" t="str">
        <f t="shared" si="74"/>
        <v>Tomasz</v>
      </c>
      <c r="D133" s="1">
        <f t="shared" ca="1" si="78"/>
        <v>0</v>
      </c>
      <c r="E133" s="1">
        <f t="shared" ca="1" si="79"/>
        <v>3.5</v>
      </c>
      <c r="F133" s="1">
        <f t="shared" ca="1" si="75"/>
        <v>2</v>
      </c>
      <c r="G133" s="24">
        <f t="shared" ca="1" si="76"/>
        <v>2</v>
      </c>
      <c r="H133" s="19">
        <f t="shared" ca="1" si="77"/>
        <v>2</v>
      </c>
    </row>
    <row r="134" spans="1:8">
      <c r="A134" s="1">
        <f t="shared" si="74"/>
        <v>9</v>
      </c>
      <c r="B134" s="1" t="str">
        <f t="shared" si="74"/>
        <v>Stępień</v>
      </c>
      <c r="C134" s="1" t="str">
        <f t="shared" si="74"/>
        <v>Igor</v>
      </c>
      <c r="D134" s="1">
        <f t="shared" ca="1" si="78"/>
        <v>0</v>
      </c>
      <c r="E134" s="1">
        <f t="shared" ca="1" si="79"/>
        <v>5</v>
      </c>
      <c r="F134" s="1">
        <f t="shared" ca="1" si="75"/>
        <v>2</v>
      </c>
      <c r="G134" s="24">
        <f t="shared" ca="1" si="76"/>
        <v>2</v>
      </c>
      <c r="H134" s="19">
        <f t="shared" ca="1" si="77"/>
        <v>2</v>
      </c>
    </row>
    <row r="135" spans="1:8">
      <c r="A135" s="1">
        <f t="shared" si="74"/>
        <v>10</v>
      </c>
      <c r="B135" s="1" t="str">
        <f t="shared" si="74"/>
        <v>Świerk</v>
      </c>
      <c r="C135" s="1" t="str">
        <f t="shared" si="74"/>
        <v>Kacper</v>
      </c>
      <c r="D135" s="1">
        <f t="shared" ca="1" si="78"/>
        <v>0</v>
      </c>
      <c r="E135" s="1">
        <f t="shared" ca="1" si="79"/>
        <v>4</v>
      </c>
      <c r="F135" s="1">
        <f t="shared" ca="1" si="75"/>
        <v>2</v>
      </c>
      <c r="G135" s="24">
        <f t="shared" ca="1" si="76"/>
        <v>2</v>
      </c>
      <c r="H135" s="19">
        <f t="shared" ca="1" si="77"/>
        <v>2</v>
      </c>
    </row>
    <row r="136" spans="1:8">
      <c r="A136" s="1">
        <f t="shared" si="74"/>
        <v>11</v>
      </c>
      <c r="B136" s="1" t="str">
        <f t="shared" si="74"/>
        <v>Wróbel</v>
      </c>
      <c r="C136" s="1" t="str">
        <f t="shared" si="74"/>
        <v>Damian</v>
      </c>
      <c r="D136" s="1">
        <f t="shared" ca="1" si="78"/>
        <v>0</v>
      </c>
      <c r="E136" s="1">
        <f t="shared" ca="1" si="79"/>
        <v>4</v>
      </c>
      <c r="F136" s="1">
        <f t="shared" ca="1" si="75"/>
        <v>2</v>
      </c>
      <c r="G136" s="24">
        <f t="shared" ca="1" si="76"/>
        <v>2</v>
      </c>
      <c r="H136" s="19">
        <f t="shared" ca="1" si="77"/>
        <v>2</v>
      </c>
    </row>
    <row r="137" spans="1:8">
      <c r="A137" s="1">
        <f t="shared" si="74"/>
        <v>0</v>
      </c>
      <c r="B137" s="1">
        <f t="shared" si="74"/>
        <v>0</v>
      </c>
      <c r="C137" s="1">
        <f t="shared" si="74"/>
        <v>0</v>
      </c>
      <c r="D137" s="1">
        <f t="shared" ca="1" si="78"/>
        <v>0</v>
      </c>
      <c r="E137" s="1">
        <f t="shared" si="79"/>
        <v>2</v>
      </c>
      <c r="F137" s="1">
        <f t="shared" ca="1" si="75"/>
        <v>2</v>
      </c>
      <c r="G137" s="24">
        <f t="shared" ca="1" si="76"/>
        <v>2</v>
      </c>
      <c r="H137" s="19">
        <f t="shared" ca="1" si="77"/>
        <v>2</v>
      </c>
    </row>
    <row r="138" spans="1:8">
      <c r="A138" s="1">
        <f>A15</f>
        <v>0</v>
      </c>
      <c r="B138" s="1">
        <f t="shared" ref="B138:C138" si="80">B15</f>
        <v>0</v>
      </c>
      <c r="C138" s="1">
        <f t="shared" si="80"/>
        <v>0</v>
      </c>
      <c r="D138" s="1">
        <f t="shared" ca="1" si="78"/>
        <v>0</v>
      </c>
      <c r="E138" s="1">
        <f t="shared" ref="E138:E139" si="81">Y50</f>
        <v>2</v>
      </c>
      <c r="F138" s="1">
        <f t="shared" ref="F138:F139" ca="1" si="82">AF68</f>
        <v>2</v>
      </c>
      <c r="G138" s="24">
        <f t="shared" ref="G138:G139" ca="1" si="83">IF(D138=0,AF103,MROUND((E138+F138)/2,0.5))</f>
        <v>2</v>
      </c>
      <c r="H138" s="19">
        <f t="shared" ref="H138:H139" ca="1" si="84">IF(AND(E138&gt;=3,F138&gt;=3,G138&gt;=3),MROUND((E138+F138+G138)/3,0.5),2)</f>
        <v>2</v>
      </c>
    </row>
    <row r="139" spans="1:8">
      <c r="A139" s="1">
        <f>A16</f>
        <v>0</v>
      </c>
      <c r="B139" s="1">
        <f t="shared" ref="B139:C139" si="85">B16</f>
        <v>0</v>
      </c>
      <c r="C139" s="1">
        <f t="shared" si="85"/>
        <v>0</v>
      </c>
      <c r="D139" s="1">
        <f t="shared" ca="1" si="78"/>
        <v>0</v>
      </c>
      <c r="E139" s="1">
        <f t="shared" si="81"/>
        <v>2</v>
      </c>
      <c r="F139" s="1">
        <f t="shared" ca="1" si="82"/>
        <v>2</v>
      </c>
      <c r="G139" s="24">
        <f t="shared" ca="1" si="83"/>
        <v>2</v>
      </c>
      <c r="H139" s="19">
        <f t="shared" ca="1" si="84"/>
        <v>2</v>
      </c>
    </row>
    <row r="140" spans="1:8">
      <c r="A140" s="1">
        <f>A17</f>
        <v>0</v>
      </c>
      <c r="B140" s="1">
        <f>B17</f>
        <v>0</v>
      </c>
      <c r="C140" s="1">
        <f>C17</f>
        <v>0</v>
      </c>
      <c r="D140" s="1">
        <f t="shared" ca="1" si="78"/>
        <v>0</v>
      </c>
      <c r="E140" s="1">
        <f t="shared" si="79"/>
        <v>2</v>
      </c>
      <c r="F140" s="1">
        <f t="shared" ca="1" si="75"/>
        <v>2</v>
      </c>
      <c r="G140" s="24">
        <f t="shared" ca="1" si="76"/>
        <v>2</v>
      </c>
      <c r="H140" s="19">
        <f t="shared" ca="1" si="77"/>
        <v>2</v>
      </c>
    </row>
  </sheetData>
  <pageMargins left="0.7" right="0.7" top="0.75" bottom="0.75" header="0.3" footer="0.3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abSelected="1" workbookViewId="0">
      <selection activeCell="L18" sqref="L18"/>
    </sheetView>
  </sheetViews>
  <sheetFormatPr defaultRowHeight="15"/>
  <cols>
    <col min="1" max="1" width="6.5703125" customWidth="1"/>
    <col min="2" max="2" width="11.42578125" customWidth="1"/>
    <col min="3" max="3" width="11.5703125" bestFit="1" customWidth="1"/>
    <col min="4" max="4" width="12.28515625" bestFit="1" customWidth="1"/>
    <col min="5" max="5" width="15.42578125" bestFit="1" customWidth="1"/>
    <col min="6" max="9" width="11.42578125" customWidth="1"/>
    <col min="10" max="10" width="16.7109375" customWidth="1"/>
    <col min="11" max="11" width="14.42578125" customWidth="1"/>
  </cols>
  <sheetData>
    <row r="1" spans="1:12">
      <c r="A1" s="45" t="s">
        <v>137</v>
      </c>
      <c r="B1" s="45"/>
      <c r="C1" s="45"/>
      <c r="D1" s="45"/>
      <c r="E1" s="45"/>
      <c r="F1" s="45"/>
      <c r="G1" s="45"/>
    </row>
    <row r="2" spans="1:12">
      <c r="A2" s="46"/>
      <c r="B2" s="46"/>
      <c r="C2" s="46"/>
      <c r="D2" s="46"/>
      <c r="E2" s="46"/>
      <c r="F2" s="46"/>
      <c r="G2" s="46"/>
      <c r="J2" s="32"/>
    </row>
    <row r="3" spans="1:12">
      <c r="A3" s="47" t="s">
        <v>138</v>
      </c>
      <c r="B3" s="47"/>
      <c r="C3" s="47"/>
      <c r="D3" s="47"/>
      <c r="E3" s="47"/>
      <c r="F3" s="47"/>
      <c r="G3" s="47"/>
      <c r="J3" s="32"/>
    </row>
    <row r="4" spans="1:12">
      <c r="J4" s="32"/>
    </row>
    <row r="5" spans="1:12">
      <c r="A5" s="30" t="s">
        <v>131</v>
      </c>
      <c r="B5" s="30" t="s">
        <v>120</v>
      </c>
      <c r="C5" s="30" t="s">
        <v>2</v>
      </c>
      <c r="D5" s="31" t="s">
        <v>121</v>
      </c>
      <c r="E5" s="31" t="s">
        <v>126</v>
      </c>
      <c r="F5" s="31" t="s">
        <v>127</v>
      </c>
      <c r="G5" s="30" t="s">
        <v>75</v>
      </c>
      <c r="H5" s="31" t="s">
        <v>130</v>
      </c>
      <c r="I5" s="30" t="s">
        <v>128</v>
      </c>
      <c r="J5" s="37"/>
      <c r="K5" s="48" t="s">
        <v>136</v>
      </c>
      <c r="L5" s="48"/>
    </row>
    <row r="6" spans="1:12">
      <c r="A6" s="38"/>
      <c r="B6" s="38"/>
      <c r="C6" s="38"/>
      <c r="D6" s="38"/>
      <c r="E6" s="39"/>
      <c r="F6" s="39"/>
      <c r="G6" s="39"/>
      <c r="H6" s="38"/>
      <c r="I6" s="40"/>
      <c r="J6" s="37"/>
      <c r="K6" s="49" t="s">
        <v>122</v>
      </c>
      <c r="L6" s="49">
        <v>5</v>
      </c>
    </row>
    <row r="7" spans="1:12">
      <c r="A7" s="30">
        <f>1</f>
        <v>1</v>
      </c>
      <c r="B7" s="30"/>
      <c r="C7" s="30"/>
      <c r="D7" s="35">
        <v>2</v>
      </c>
      <c r="E7" s="33"/>
      <c r="F7" s="34"/>
      <c r="G7" s="33"/>
      <c r="H7" s="30"/>
      <c r="I7" s="36"/>
      <c r="J7" s="37"/>
      <c r="K7" s="49" t="s">
        <v>132</v>
      </c>
      <c r="L7" s="49">
        <v>4.5</v>
      </c>
    </row>
    <row r="8" spans="1:12">
      <c r="A8" s="30">
        <f>A7+1</f>
        <v>2</v>
      </c>
      <c r="B8" s="30"/>
      <c r="C8" s="30"/>
      <c r="D8" s="35">
        <v>5</v>
      </c>
      <c r="E8" s="33">
        <v>25.5</v>
      </c>
      <c r="F8" s="34">
        <v>4.5</v>
      </c>
      <c r="G8" s="42">
        <v>5</v>
      </c>
      <c r="H8" s="43" t="s">
        <v>129</v>
      </c>
      <c r="I8" s="41" t="s">
        <v>123</v>
      </c>
      <c r="J8" s="37"/>
      <c r="K8" s="49" t="s">
        <v>133</v>
      </c>
      <c r="L8" s="49">
        <v>4</v>
      </c>
    </row>
    <row r="9" spans="1:12">
      <c r="A9" s="30">
        <f t="shared" ref="A9:A32" si="0">A8+1</f>
        <v>3</v>
      </c>
      <c r="B9" s="30"/>
      <c r="C9" s="30"/>
      <c r="D9" s="35">
        <v>5</v>
      </c>
      <c r="E9" s="33">
        <v>25.5</v>
      </c>
      <c r="F9" s="34">
        <v>4.5</v>
      </c>
      <c r="G9" s="42">
        <v>5</v>
      </c>
      <c r="H9" s="43" t="s">
        <v>129</v>
      </c>
      <c r="I9" s="41" t="s">
        <v>123</v>
      </c>
      <c r="J9" s="37"/>
      <c r="K9" s="49" t="s">
        <v>134</v>
      </c>
      <c r="L9" s="49">
        <v>3.5</v>
      </c>
    </row>
    <row r="10" spans="1:12">
      <c r="A10" s="30">
        <f t="shared" si="0"/>
        <v>4</v>
      </c>
      <c r="B10" s="30"/>
      <c r="C10" s="30"/>
      <c r="D10" s="35">
        <v>5</v>
      </c>
      <c r="E10" s="33">
        <v>26</v>
      </c>
      <c r="F10" s="34">
        <v>4.5</v>
      </c>
      <c r="G10" s="42">
        <v>4.5</v>
      </c>
      <c r="H10" s="43" t="s">
        <v>129</v>
      </c>
      <c r="I10" s="41" t="s">
        <v>123</v>
      </c>
      <c r="J10" s="37"/>
      <c r="K10" s="49" t="s">
        <v>135</v>
      </c>
      <c r="L10" s="49">
        <v>3</v>
      </c>
    </row>
    <row r="11" spans="1:12">
      <c r="A11" s="30">
        <f t="shared" si="0"/>
        <v>5</v>
      </c>
      <c r="B11" s="30"/>
      <c r="C11" s="30"/>
      <c r="D11" s="34" t="s">
        <v>119</v>
      </c>
      <c r="E11" s="33"/>
      <c r="F11" s="34" t="s">
        <v>119</v>
      </c>
      <c r="G11" s="42" t="s">
        <v>119</v>
      </c>
      <c r="H11" s="43"/>
      <c r="I11" s="41"/>
      <c r="J11" s="37"/>
    </row>
    <row r="12" spans="1:12">
      <c r="A12" s="30">
        <f t="shared" si="0"/>
        <v>6</v>
      </c>
      <c r="B12" s="30"/>
      <c r="C12" s="30"/>
      <c r="D12" s="34">
        <v>5</v>
      </c>
      <c r="E12" s="33">
        <v>26</v>
      </c>
      <c r="F12" s="34">
        <v>4.5</v>
      </c>
      <c r="G12" s="42">
        <v>5</v>
      </c>
      <c r="H12" s="43" t="s">
        <v>129</v>
      </c>
      <c r="I12" s="41" t="s">
        <v>123</v>
      </c>
      <c r="J12" s="37"/>
    </row>
    <row r="13" spans="1:12">
      <c r="A13" s="30">
        <f t="shared" si="0"/>
        <v>7</v>
      </c>
      <c r="B13" s="30"/>
      <c r="C13" s="30"/>
      <c r="D13" s="34">
        <v>5</v>
      </c>
      <c r="E13" s="33">
        <v>27</v>
      </c>
      <c r="F13" s="34">
        <v>4.5</v>
      </c>
      <c r="G13" s="42">
        <v>4.5</v>
      </c>
      <c r="H13" s="43" t="s">
        <v>129</v>
      </c>
      <c r="I13" s="41" t="s">
        <v>123</v>
      </c>
      <c r="J13" s="37"/>
    </row>
    <row r="14" spans="1:12">
      <c r="A14" s="30">
        <f t="shared" si="0"/>
        <v>8</v>
      </c>
      <c r="B14" s="30"/>
      <c r="C14" s="30"/>
      <c r="D14" s="34">
        <v>5</v>
      </c>
      <c r="E14" s="33">
        <v>20</v>
      </c>
      <c r="F14" s="34">
        <v>3.5</v>
      </c>
      <c r="G14" s="42">
        <v>4.5</v>
      </c>
      <c r="H14" s="43"/>
      <c r="I14" s="41">
        <v>4.5</v>
      </c>
      <c r="J14" s="37"/>
    </row>
    <row r="15" spans="1:12">
      <c r="A15" s="30">
        <f t="shared" si="0"/>
        <v>9</v>
      </c>
      <c r="B15" s="30"/>
      <c r="C15" s="30"/>
      <c r="D15" s="34">
        <v>5</v>
      </c>
      <c r="E15" s="33">
        <v>20.5</v>
      </c>
      <c r="F15" s="34">
        <v>3.5</v>
      </c>
      <c r="G15" s="42">
        <v>4.5</v>
      </c>
      <c r="H15" s="43"/>
      <c r="I15" s="41">
        <v>4.5</v>
      </c>
      <c r="J15" s="37"/>
    </row>
    <row r="16" spans="1:12">
      <c r="A16" s="30">
        <f t="shared" si="0"/>
        <v>10</v>
      </c>
      <c r="B16" s="30"/>
      <c r="C16" s="30"/>
      <c r="D16" s="34">
        <v>5</v>
      </c>
      <c r="E16" s="33">
        <v>22</v>
      </c>
      <c r="F16" s="34">
        <v>3.5</v>
      </c>
      <c r="G16" s="42">
        <v>4.5</v>
      </c>
      <c r="H16" s="43" t="s">
        <v>129</v>
      </c>
      <c r="I16" s="41">
        <v>4.5</v>
      </c>
      <c r="J16" s="37"/>
    </row>
    <row r="17" spans="1:10">
      <c r="A17" s="30">
        <f t="shared" si="0"/>
        <v>11</v>
      </c>
      <c r="B17" s="30"/>
      <c r="C17" s="30"/>
      <c r="D17" s="34">
        <v>5</v>
      </c>
      <c r="E17" s="33">
        <v>20</v>
      </c>
      <c r="F17" s="34">
        <v>3.5</v>
      </c>
      <c r="G17" s="42">
        <v>4.5</v>
      </c>
      <c r="H17" s="43"/>
      <c r="I17" s="41">
        <v>4.5</v>
      </c>
      <c r="J17" s="37"/>
    </row>
    <row r="18" spans="1:10">
      <c r="A18" s="30">
        <f t="shared" si="0"/>
        <v>12</v>
      </c>
      <c r="B18" s="30"/>
      <c r="C18" s="30"/>
      <c r="D18" s="34">
        <v>5</v>
      </c>
      <c r="E18" s="33">
        <v>25</v>
      </c>
      <c r="F18" s="34">
        <v>4.5</v>
      </c>
      <c r="G18" s="42">
        <v>5</v>
      </c>
      <c r="H18" s="43" t="s">
        <v>129</v>
      </c>
      <c r="I18" s="41" t="s">
        <v>123</v>
      </c>
      <c r="J18" s="37"/>
    </row>
    <row r="19" spans="1:10">
      <c r="A19" s="30">
        <f t="shared" si="0"/>
        <v>13</v>
      </c>
      <c r="B19" s="30"/>
      <c r="C19" s="30"/>
      <c r="D19" s="34">
        <v>4.5</v>
      </c>
      <c r="E19" s="33">
        <v>22</v>
      </c>
      <c r="F19" s="34">
        <v>4</v>
      </c>
      <c r="G19" s="42">
        <v>5</v>
      </c>
      <c r="H19" s="43"/>
      <c r="I19" s="41">
        <v>4.5</v>
      </c>
      <c r="J19" s="37"/>
    </row>
    <row r="20" spans="1:10">
      <c r="A20" s="30">
        <f t="shared" si="0"/>
        <v>14</v>
      </c>
      <c r="B20" s="30"/>
      <c r="C20" s="30"/>
      <c r="D20" s="34">
        <v>3.5</v>
      </c>
      <c r="E20" s="33">
        <v>22</v>
      </c>
      <c r="F20" s="34">
        <v>4</v>
      </c>
      <c r="G20" s="42">
        <v>4.5</v>
      </c>
      <c r="H20" s="43"/>
      <c r="I20" s="41" t="s">
        <v>125</v>
      </c>
      <c r="J20" s="37"/>
    </row>
    <row r="21" spans="1:10">
      <c r="A21" s="30">
        <f t="shared" si="0"/>
        <v>15</v>
      </c>
      <c r="B21" s="30"/>
      <c r="C21" s="30"/>
      <c r="D21" s="34">
        <v>5</v>
      </c>
      <c r="E21" s="33">
        <v>22</v>
      </c>
      <c r="F21" s="34">
        <v>3.5</v>
      </c>
      <c r="G21" s="42">
        <v>4.5</v>
      </c>
      <c r="H21" s="43"/>
      <c r="I21" s="41">
        <v>4.5</v>
      </c>
      <c r="J21" s="37"/>
    </row>
    <row r="22" spans="1:10">
      <c r="A22" s="30">
        <f t="shared" si="0"/>
        <v>16</v>
      </c>
      <c r="B22" s="30"/>
      <c r="C22" s="30"/>
      <c r="D22" s="34" t="s">
        <v>119</v>
      </c>
      <c r="E22" s="33"/>
      <c r="F22" s="34" t="s">
        <v>119</v>
      </c>
      <c r="G22" s="42" t="s">
        <v>119</v>
      </c>
      <c r="H22" s="43"/>
      <c r="I22" s="41"/>
      <c r="J22" s="37"/>
    </row>
    <row r="23" spans="1:10">
      <c r="A23" s="30">
        <f t="shared" si="0"/>
        <v>17</v>
      </c>
      <c r="B23" s="30"/>
      <c r="C23" s="30"/>
      <c r="D23" s="34">
        <v>5</v>
      </c>
      <c r="E23" s="33">
        <v>23</v>
      </c>
      <c r="F23" s="34">
        <v>4</v>
      </c>
      <c r="G23" s="42">
        <v>4.5</v>
      </c>
      <c r="H23" s="43" t="s">
        <v>129</v>
      </c>
      <c r="I23" s="41">
        <v>4.5</v>
      </c>
      <c r="J23" s="37"/>
    </row>
    <row r="24" spans="1:10">
      <c r="A24" s="30">
        <f t="shared" si="0"/>
        <v>18</v>
      </c>
      <c r="B24" s="30"/>
      <c r="C24" s="30"/>
      <c r="D24" s="34">
        <v>5</v>
      </c>
      <c r="E24" s="33">
        <v>23.5</v>
      </c>
      <c r="F24" s="34">
        <v>4</v>
      </c>
      <c r="G24" s="42">
        <v>4</v>
      </c>
      <c r="H24" s="43" t="s">
        <v>129</v>
      </c>
      <c r="I24" s="41" t="s">
        <v>124</v>
      </c>
      <c r="J24" s="37"/>
    </row>
    <row r="25" spans="1:10">
      <c r="A25" s="30">
        <f t="shared" si="0"/>
        <v>19</v>
      </c>
      <c r="B25" s="30"/>
      <c r="C25" s="30"/>
      <c r="D25" s="34" t="s">
        <v>119</v>
      </c>
      <c r="E25" s="33"/>
      <c r="F25" s="34" t="s">
        <v>119</v>
      </c>
      <c r="G25" s="42" t="s">
        <v>119</v>
      </c>
      <c r="H25" s="43"/>
      <c r="I25" s="41"/>
      <c r="J25" s="37"/>
    </row>
    <row r="26" spans="1:10">
      <c r="A26" s="30">
        <f t="shared" si="0"/>
        <v>20</v>
      </c>
      <c r="B26" s="30"/>
      <c r="C26" s="30"/>
      <c r="D26" s="35">
        <v>4.5</v>
      </c>
      <c r="E26" s="33">
        <v>21.5</v>
      </c>
      <c r="F26" s="34">
        <v>3.5</v>
      </c>
      <c r="G26" s="42">
        <v>4.5</v>
      </c>
      <c r="H26" s="43" t="s">
        <v>129</v>
      </c>
      <c r="I26" s="41" t="s">
        <v>125</v>
      </c>
      <c r="J26" s="37"/>
    </row>
    <row r="27" spans="1:10">
      <c r="A27" s="30">
        <f t="shared" si="0"/>
        <v>21</v>
      </c>
      <c r="B27" s="30"/>
      <c r="C27" s="30"/>
      <c r="D27" s="35">
        <v>3.5</v>
      </c>
      <c r="E27" s="33">
        <v>24</v>
      </c>
      <c r="F27" s="34">
        <v>4</v>
      </c>
      <c r="G27" s="42">
        <v>4</v>
      </c>
      <c r="H27" s="43" t="s">
        <v>129</v>
      </c>
      <c r="I27" s="41" t="s">
        <v>125</v>
      </c>
      <c r="J27" s="37"/>
    </row>
    <row r="28" spans="1:10">
      <c r="A28" s="30">
        <f t="shared" si="0"/>
        <v>22</v>
      </c>
      <c r="B28" s="30"/>
      <c r="C28" s="30"/>
      <c r="D28" s="35">
        <v>4</v>
      </c>
      <c r="E28" s="33">
        <v>20</v>
      </c>
      <c r="F28" s="34">
        <v>3.5</v>
      </c>
      <c r="G28" s="42">
        <v>4.5</v>
      </c>
      <c r="H28" s="43" t="s">
        <v>129</v>
      </c>
      <c r="I28" s="41" t="s">
        <v>125</v>
      </c>
      <c r="J28" s="37"/>
    </row>
    <row r="29" spans="1:10">
      <c r="A29" s="30">
        <f t="shared" si="0"/>
        <v>23</v>
      </c>
      <c r="B29" s="30"/>
      <c r="C29" s="30"/>
      <c r="D29" s="35">
        <v>3.5</v>
      </c>
      <c r="E29" s="33">
        <v>25</v>
      </c>
      <c r="F29" s="34">
        <v>4.5</v>
      </c>
      <c r="G29" s="42">
        <v>4</v>
      </c>
      <c r="H29" s="43"/>
      <c r="I29" s="41" t="s">
        <v>125</v>
      </c>
      <c r="J29" s="37"/>
    </row>
    <row r="30" spans="1:10">
      <c r="A30" s="30">
        <f t="shared" si="0"/>
        <v>24</v>
      </c>
      <c r="B30" s="30"/>
      <c r="C30" s="30"/>
      <c r="D30" s="35">
        <v>5</v>
      </c>
      <c r="E30" s="33">
        <v>20.5</v>
      </c>
      <c r="F30" s="34">
        <v>3.5</v>
      </c>
      <c r="G30" s="42">
        <v>4.5</v>
      </c>
      <c r="H30" s="43" t="s">
        <v>129</v>
      </c>
      <c r="I30" s="41" t="s">
        <v>124</v>
      </c>
    </row>
    <row r="31" spans="1:10">
      <c r="A31" s="30">
        <f t="shared" si="0"/>
        <v>25</v>
      </c>
      <c r="B31" s="30"/>
      <c r="C31" s="30"/>
      <c r="D31" s="35">
        <v>4</v>
      </c>
      <c r="E31" s="33">
        <v>19.5</v>
      </c>
      <c r="F31" s="34">
        <v>3.5</v>
      </c>
      <c r="G31" s="42">
        <v>4.5</v>
      </c>
      <c r="H31" s="44"/>
      <c r="I31" s="41" t="s">
        <v>125</v>
      </c>
    </row>
    <row r="32" spans="1:10">
      <c r="A32" s="30">
        <f t="shared" si="0"/>
        <v>26</v>
      </c>
      <c r="B32" s="30"/>
      <c r="C32" s="30"/>
      <c r="D32" s="35">
        <v>4</v>
      </c>
      <c r="E32" s="33">
        <v>28</v>
      </c>
      <c r="F32" s="34">
        <v>5</v>
      </c>
      <c r="G32" s="42">
        <v>4.5</v>
      </c>
      <c r="H32" s="44"/>
      <c r="I32" s="41" t="s">
        <v>124</v>
      </c>
    </row>
    <row r="38" spans="1:9">
      <c r="A38" s="7"/>
      <c r="B38" s="7"/>
      <c r="C38" s="7"/>
      <c r="D38" s="7"/>
      <c r="E38" s="7"/>
      <c r="F38" s="7"/>
      <c r="G38" s="7"/>
      <c r="H38" s="7"/>
      <c r="I38" s="29"/>
    </row>
    <row r="39" spans="1:9">
      <c r="A39" s="7"/>
      <c r="B39" s="7"/>
      <c r="C39" s="7"/>
      <c r="D39" s="7"/>
      <c r="E39" s="7"/>
      <c r="F39" s="7"/>
      <c r="G39" s="7"/>
      <c r="H39" s="7"/>
      <c r="I39" s="29"/>
    </row>
    <row r="40" spans="1:9">
      <c r="A40" s="7"/>
      <c r="B40" s="7"/>
      <c r="C40" s="7"/>
      <c r="D40" s="7"/>
      <c r="E40" s="7"/>
      <c r="F40" s="7"/>
      <c r="G40" s="7"/>
      <c r="H40" s="7"/>
      <c r="I40" s="29"/>
    </row>
    <row r="41" spans="1:9">
      <c r="A41" s="7"/>
      <c r="B41" s="7"/>
      <c r="C41" s="7"/>
      <c r="D41" s="7"/>
      <c r="E41" s="7"/>
      <c r="F41" s="7"/>
      <c r="G41" s="7"/>
      <c r="H41" s="7"/>
      <c r="I41" s="29"/>
    </row>
    <row r="42" spans="1:9">
      <c r="A42" s="7"/>
      <c r="B42" s="7"/>
      <c r="C42" s="7"/>
      <c r="D42" s="7"/>
      <c r="E42" s="7"/>
      <c r="F42" s="7"/>
      <c r="G42" s="7"/>
      <c r="H42" s="7"/>
      <c r="I42" s="29"/>
    </row>
    <row r="43" spans="1:9">
      <c r="A43" s="7"/>
      <c r="B43" s="7"/>
      <c r="C43" s="7"/>
      <c r="D43" s="7"/>
      <c r="E43" s="7"/>
      <c r="F43" s="7"/>
      <c r="G43" s="7"/>
      <c r="H43" s="7"/>
      <c r="I43" s="29"/>
    </row>
    <row r="44" spans="1:9">
      <c r="A44" s="7"/>
      <c r="B44" s="7"/>
      <c r="C44" s="7"/>
      <c r="D44" s="7"/>
      <c r="E44" s="7"/>
      <c r="F44" s="7"/>
      <c r="G44" s="7"/>
      <c r="H44" s="7"/>
      <c r="I44" s="29"/>
    </row>
    <row r="45" spans="1:9">
      <c r="A45" s="7"/>
      <c r="B45" s="7"/>
      <c r="C45" s="7"/>
      <c r="D45" s="7"/>
      <c r="E45" s="7"/>
      <c r="F45" s="7"/>
      <c r="G45" s="7"/>
      <c r="H45" s="7"/>
      <c r="I45" s="29"/>
    </row>
    <row r="46" spans="1:9">
      <c r="A46" s="7"/>
      <c r="B46" s="7"/>
      <c r="C46" s="7"/>
      <c r="D46" s="7"/>
      <c r="E46" s="7"/>
      <c r="F46" s="7"/>
      <c r="G46" s="7"/>
      <c r="H46" s="7"/>
      <c r="I46" s="29"/>
    </row>
    <row r="47" spans="1:9">
      <c r="A47" s="7"/>
      <c r="B47" s="7"/>
      <c r="C47" s="7"/>
      <c r="D47" s="7"/>
      <c r="E47" s="7"/>
      <c r="F47" s="7"/>
      <c r="G47" s="7"/>
      <c r="H47" s="7"/>
      <c r="I47" s="29"/>
    </row>
    <row r="48" spans="1:9">
      <c r="A48" s="7"/>
      <c r="B48" s="7"/>
      <c r="C48" s="7"/>
      <c r="D48" s="7"/>
      <c r="E48" s="7"/>
      <c r="F48" s="7"/>
      <c r="G48" s="7"/>
      <c r="H48" s="7"/>
      <c r="I48" s="29"/>
    </row>
    <row r="49" spans="1:9">
      <c r="A49" s="7"/>
      <c r="B49" s="7"/>
      <c r="C49" s="7"/>
      <c r="D49" s="7"/>
      <c r="E49" s="7"/>
      <c r="F49" s="7"/>
      <c r="G49" s="7"/>
      <c r="H49" s="7"/>
      <c r="I49" s="29"/>
    </row>
    <row r="50" spans="1:9">
      <c r="A50" s="7"/>
      <c r="B50" s="7"/>
      <c r="C50" s="7"/>
      <c r="D50" s="7"/>
      <c r="E50" s="7"/>
      <c r="F50" s="7"/>
      <c r="G50" s="7"/>
      <c r="H50" s="7"/>
      <c r="I50" s="29"/>
    </row>
    <row r="51" spans="1:9">
      <c r="A51" s="7"/>
      <c r="B51" s="7"/>
      <c r="C51" s="7"/>
      <c r="D51" s="7"/>
      <c r="E51" s="7"/>
      <c r="F51" s="7"/>
      <c r="G51" s="7"/>
      <c r="H51" s="7"/>
      <c r="I51" s="29"/>
    </row>
    <row r="52" spans="1:9">
      <c r="A52" s="7"/>
      <c r="B52" s="7"/>
      <c r="C52" s="7"/>
      <c r="D52" s="7"/>
      <c r="E52" s="7"/>
      <c r="F52" s="7"/>
      <c r="G52" s="7"/>
      <c r="H52" s="7"/>
      <c r="I52" s="29"/>
    </row>
    <row r="53" spans="1:9">
      <c r="A53" s="7"/>
      <c r="B53" s="7"/>
      <c r="C53" s="7"/>
      <c r="D53" s="7"/>
      <c r="E53" s="7"/>
      <c r="F53" s="7"/>
      <c r="G53" s="7"/>
      <c r="H53" s="7"/>
      <c r="I53" s="29"/>
    </row>
    <row r="54" spans="1:9">
      <c r="A54" s="7"/>
      <c r="B54" s="7"/>
      <c r="C54" s="7"/>
      <c r="D54" s="7"/>
      <c r="E54" s="7"/>
      <c r="F54" s="7"/>
      <c r="G54" s="7"/>
      <c r="H54" s="7"/>
      <c r="I54" s="29"/>
    </row>
    <row r="55" spans="1:9">
      <c r="A55" s="7"/>
      <c r="B55" s="7"/>
      <c r="C55" s="7"/>
      <c r="D55" s="7"/>
      <c r="E55" s="7"/>
      <c r="F55" s="7"/>
      <c r="G55" s="7"/>
      <c r="H55" s="7"/>
      <c r="I55" s="29"/>
    </row>
    <row r="56" spans="1:9">
      <c r="A56" s="7"/>
      <c r="B56" s="7"/>
      <c r="C56" s="7"/>
      <c r="D56" s="7"/>
      <c r="E56" s="7"/>
      <c r="F56" s="7"/>
      <c r="G56" s="7"/>
      <c r="H56" s="7"/>
      <c r="I56" s="29"/>
    </row>
    <row r="57" spans="1:9">
      <c r="A57" s="7"/>
      <c r="B57" s="7"/>
      <c r="C57" s="7"/>
      <c r="D57" s="7"/>
      <c r="E57" s="7"/>
      <c r="F57" s="7"/>
      <c r="G57" s="7"/>
      <c r="H57" s="7"/>
      <c r="I57" s="29"/>
    </row>
    <row r="58" spans="1:9">
      <c r="A58" s="7"/>
      <c r="B58" s="7"/>
      <c r="C58" s="7"/>
      <c r="D58" s="7"/>
      <c r="E58" s="7"/>
      <c r="F58" s="7"/>
      <c r="G58" s="7"/>
      <c r="H58" s="7"/>
      <c r="I58" s="29"/>
    </row>
    <row r="59" spans="1:9">
      <c r="A59" s="7"/>
      <c r="B59" s="7"/>
      <c r="C59" s="7"/>
      <c r="D59" s="7"/>
      <c r="E59" s="7"/>
      <c r="F59" s="7"/>
      <c r="G59" s="7"/>
      <c r="H59" s="7"/>
      <c r="I59" s="29"/>
    </row>
    <row r="60" spans="1:9">
      <c r="A60" s="7"/>
      <c r="B60" s="7"/>
      <c r="C60" s="7"/>
      <c r="D60" s="7"/>
      <c r="E60" s="7"/>
      <c r="F60" s="7"/>
      <c r="G60" s="7"/>
      <c r="H60" s="7"/>
      <c r="I60" s="29"/>
    </row>
    <row r="61" spans="1:9">
      <c r="A61" s="7"/>
      <c r="B61" s="7"/>
      <c r="C61" s="7"/>
      <c r="D61" s="7"/>
      <c r="E61" s="7"/>
      <c r="F61" s="7"/>
      <c r="G61" s="7"/>
      <c r="H61" s="7"/>
      <c r="I61" s="29"/>
    </row>
    <row r="62" spans="1:9">
      <c r="A62" s="7"/>
      <c r="B62" s="7"/>
      <c r="C62" s="7"/>
      <c r="D62" s="7"/>
      <c r="E62" s="7"/>
      <c r="F62" s="7"/>
      <c r="G62" s="7"/>
      <c r="H62" s="7"/>
      <c r="I62" s="29"/>
    </row>
    <row r="63" spans="1:9">
      <c r="A63" s="7"/>
      <c r="B63" s="7"/>
      <c r="C63" s="7"/>
      <c r="D63" s="7"/>
      <c r="E63" s="7"/>
      <c r="F63" s="7"/>
      <c r="G63" s="7"/>
      <c r="H63" s="7"/>
      <c r="I63" s="29"/>
    </row>
    <row r="64" spans="1:9">
      <c r="A64" s="7"/>
      <c r="B64" s="7"/>
      <c r="C64" s="7"/>
      <c r="D64" s="7"/>
      <c r="E64" s="7"/>
      <c r="F64" s="7"/>
      <c r="G64" s="7"/>
      <c r="H64" s="7"/>
      <c r="I64" s="29"/>
    </row>
    <row r="65" spans="1:9">
      <c r="A65" s="7"/>
      <c r="B65" s="7"/>
      <c r="C65" s="7"/>
      <c r="D65" s="7"/>
      <c r="E65" s="7"/>
      <c r="F65" s="7"/>
      <c r="G65" s="7"/>
      <c r="H65" s="7"/>
      <c r="I65" s="29"/>
    </row>
  </sheetData>
  <pageMargins left="0.7" right="0.7" top="0.75" bottom="0.75" header="0.3" footer="0.3"/>
  <pageSetup paperSize="9" scale="7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Rok</vt:lpstr>
      <vt:lpstr>L1</vt:lpstr>
      <vt:lpstr>L2</vt:lpstr>
      <vt:lpstr>Oceny_koncowe</vt:lpstr>
      <vt:lpstr>'L1'!Obszar_wydruku</vt:lpstr>
      <vt:lpstr>'L2'!Obszar_wydruku</vt:lpstr>
      <vt:lpstr>Oceny_koncowe!Obszar_wydruku</vt:lpstr>
      <vt:lpstr>Rok!Obszar_wydruku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2020-02-08T21:53:37Z</dcterms:modified>
</cp:coreProperties>
</file>